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Y:\Files WADAS\AARS\Kevin\AARS\2022\LGS\Region 3\Bulacan_Agricultural_State_College_aar2022\Bulacan_Agricultural_State_College_aar2022\"/>
    </mc:Choice>
  </mc:AlternateContent>
  <xr:revisionPtr revIDLastSave="0" documentId="13_ncr:1_{1C0E71C1-E940-4D1C-A0C4-C60C2F574420}" xr6:coauthVersionLast="47" xr6:coauthVersionMax="47" xr10:uidLastSave="{00000000-0000-0000-0000-000000000000}"/>
  <bookViews>
    <workbookView xWindow="-108" yWindow="-108" windowWidth="23256" windowHeight="12456" xr2:uid="{00000000-000D-0000-FFFF-FFFF00000000}"/>
  </bookViews>
  <sheets>
    <sheet name="A" sheetId="1" r:id="rId1"/>
    <sheet name="B" sheetId="2" r:id="rId2"/>
    <sheet name="C" sheetId="3" r:id="rId3"/>
    <sheet name="D" sheetId="4" r:id="rId4"/>
    <sheet name="E1" sheetId="5" r:id="rId5"/>
    <sheet name="E2" sheetId="6" r:id="rId6"/>
    <sheet name="F" sheetId="7" r:id="rId7"/>
  </sheets>
  <definedNames>
    <definedName name="_xlnm._FilterDatabase" localSheetId="1" hidden="1">B!$A$7:$K$25</definedName>
    <definedName name="_xlnm._FilterDatabase" localSheetId="2" hidden="1">'C'!$A$7:$L$44</definedName>
    <definedName name="_xlnm.Print_Area" localSheetId="0">A!$A$1:$D$40</definedName>
    <definedName name="_xlnm.Print_Area" localSheetId="5">'E2'!$A$1:$C$25</definedName>
    <definedName name="_xlnm.Print_Area" localSheetId="6">F!$A$1:$G$656</definedName>
    <definedName name="_xlnm.Print_Titles" localSheetId="6">F!$7:$7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5" i="7" l="1"/>
  <c r="E655" i="7"/>
  <c r="F568" i="7"/>
  <c r="G8" i="7"/>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38" i="7" s="1"/>
  <c r="G139"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G184" i="7" s="1"/>
  <c r="G185" i="7" s="1"/>
  <c r="G186" i="7" s="1"/>
  <c r="G187" i="7" s="1"/>
  <c r="G188" i="7" s="1"/>
  <c r="G189" i="7" s="1"/>
  <c r="G190" i="7" s="1"/>
  <c r="G191" i="7" s="1"/>
  <c r="G192" i="7" s="1"/>
  <c r="G193" i="7" s="1"/>
  <c r="G194" i="7" s="1"/>
  <c r="G195" i="7" s="1"/>
  <c r="G196" i="7" s="1"/>
  <c r="G197" i="7" s="1"/>
  <c r="G198" i="7" s="1"/>
  <c r="G199" i="7" s="1"/>
  <c r="G200" i="7" s="1"/>
  <c r="G201" i="7" s="1"/>
  <c r="G202" i="7" s="1"/>
  <c r="G203" i="7" s="1"/>
  <c r="G204" i="7" s="1"/>
  <c r="G205" i="7" s="1"/>
  <c r="G206" i="7" s="1"/>
  <c r="G207" i="7" s="1"/>
  <c r="G208" i="7" s="1"/>
  <c r="G209" i="7" s="1"/>
  <c r="G210" i="7" s="1"/>
  <c r="G211" i="7" s="1"/>
  <c r="G212" i="7" s="1"/>
  <c r="G213" i="7" s="1"/>
  <c r="G214" i="7" s="1"/>
  <c r="G215" i="7" s="1"/>
  <c r="G216" i="7" s="1"/>
  <c r="G217" i="7" s="1"/>
  <c r="G218" i="7" s="1"/>
  <c r="G219" i="7" s="1"/>
  <c r="G220" i="7" s="1"/>
  <c r="G221" i="7" s="1"/>
  <c r="G222" i="7" s="1"/>
  <c r="G223" i="7" s="1"/>
  <c r="G224" i="7" s="1"/>
  <c r="G225" i="7" s="1"/>
  <c r="G226" i="7" s="1"/>
  <c r="G227" i="7" s="1"/>
  <c r="G228" i="7" s="1"/>
  <c r="G229" i="7" s="1"/>
  <c r="G230" i="7" s="1"/>
  <c r="G231" i="7" s="1"/>
  <c r="G232" i="7" s="1"/>
  <c r="G233" i="7" s="1"/>
  <c r="G234" i="7" s="1"/>
  <c r="G235" i="7" s="1"/>
  <c r="G236" i="7" s="1"/>
  <c r="G237" i="7" s="1"/>
  <c r="G238" i="7" s="1"/>
  <c r="G239" i="7" s="1"/>
  <c r="G240" i="7" s="1"/>
  <c r="G241" i="7" s="1"/>
  <c r="G242" i="7" s="1"/>
  <c r="G243" i="7" s="1"/>
  <c r="G244" i="7" s="1"/>
  <c r="G245" i="7" s="1"/>
  <c r="G246" i="7" s="1"/>
  <c r="G247" i="7" s="1"/>
  <c r="G248" i="7" s="1"/>
  <c r="G249" i="7" s="1"/>
  <c r="G250" i="7" s="1"/>
  <c r="G251" i="7" s="1"/>
  <c r="G252" i="7" s="1"/>
  <c r="G253" i="7" s="1"/>
  <c r="G254" i="7" s="1"/>
  <c r="G255" i="7" s="1"/>
  <c r="G256" i="7" s="1"/>
  <c r="G257" i="7" s="1"/>
  <c r="G258" i="7" s="1"/>
  <c r="G259" i="7" s="1"/>
  <c r="G260" i="7" s="1"/>
  <c r="G261" i="7" s="1"/>
  <c r="G262" i="7" s="1"/>
  <c r="G263" i="7" s="1"/>
  <c r="G264" i="7" s="1"/>
  <c r="G265" i="7" s="1"/>
  <c r="G266" i="7" s="1"/>
  <c r="G267" i="7" s="1"/>
  <c r="G268" i="7" s="1"/>
  <c r="G269" i="7" s="1"/>
  <c r="G270" i="7" s="1"/>
  <c r="G271" i="7" s="1"/>
  <c r="G272" i="7" s="1"/>
  <c r="G273" i="7" s="1"/>
  <c r="G274" i="7" s="1"/>
  <c r="G275" i="7" s="1"/>
  <c r="G276" i="7" s="1"/>
  <c r="G277" i="7" s="1"/>
  <c r="G278" i="7" s="1"/>
  <c r="G279" i="7" s="1"/>
  <c r="G280" i="7" s="1"/>
  <c r="G281" i="7" s="1"/>
  <c r="G282" i="7" s="1"/>
  <c r="G283" i="7" s="1"/>
  <c r="G284" i="7" s="1"/>
  <c r="G285" i="7" s="1"/>
  <c r="G286" i="7" s="1"/>
  <c r="G287" i="7" s="1"/>
  <c r="G288" i="7" s="1"/>
  <c r="G289" i="7" s="1"/>
  <c r="G290" i="7" s="1"/>
  <c r="G291" i="7" s="1"/>
  <c r="G292" i="7" s="1"/>
  <c r="G293" i="7" s="1"/>
  <c r="G294" i="7" s="1"/>
  <c r="G295" i="7" s="1"/>
  <c r="G296" i="7" s="1"/>
  <c r="G297" i="7" s="1"/>
  <c r="G298" i="7" s="1"/>
  <c r="G299" i="7" s="1"/>
  <c r="G300" i="7" s="1"/>
  <c r="G301" i="7" s="1"/>
  <c r="G302" i="7" s="1"/>
  <c r="G303" i="7" s="1"/>
  <c r="G304" i="7" s="1"/>
  <c r="G305" i="7" s="1"/>
  <c r="G306" i="7" s="1"/>
  <c r="G307" i="7" s="1"/>
  <c r="G308" i="7" s="1"/>
  <c r="G309" i="7" s="1"/>
  <c r="G310" i="7" s="1"/>
  <c r="G311" i="7" s="1"/>
  <c r="G312" i="7" s="1"/>
  <c r="G313" i="7" s="1"/>
  <c r="G314" i="7" s="1"/>
  <c r="G315" i="7" s="1"/>
  <c r="G316" i="7" s="1"/>
  <c r="G317" i="7" s="1"/>
  <c r="G318" i="7" s="1"/>
  <c r="G319" i="7" s="1"/>
  <c r="G320" i="7" s="1"/>
  <c r="G321" i="7" s="1"/>
  <c r="G322" i="7" s="1"/>
  <c r="G323" i="7" s="1"/>
  <c r="G324" i="7" s="1"/>
  <c r="G325" i="7" s="1"/>
  <c r="G326" i="7" s="1"/>
  <c r="G327" i="7" s="1"/>
  <c r="G328" i="7" s="1"/>
  <c r="G329" i="7" s="1"/>
  <c r="G330" i="7" s="1"/>
  <c r="G331" i="7" s="1"/>
  <c r="G332" i="7" s="1"/>
  <c r="G333" i="7" s="1"/>
  <c r="G334" i="7" s="1"/>
  <c r="G335" i="7" s="1"/>
  <c r="G336" i="7" s="1"/>
  <c r="G337" i="7" s="1"/>
  <c r="G338" i="7" s="1"/>
  <c r="G339" i="7" s="1"/>
  <c r="G340" i="7" s="1"/>
  <c r="G341" i="7" s="1"/>
  <c r="G342" i="7" s="1"/>
  <c r="G343" i="7" s="1"/>
  <c r="G344" i="7" s="1"/>
  <c r="G345" i="7" s="1"/>
  <c r="G346" i="7" s="1"/>
  <c r="G347" i="7" s="1"/>
  <c r="G348" i="7" s="1"/>
  <c r="G349" i="7" s="1"/>
  <c r="G350" i="7" s="1"/>
  <c r="G351" i="7" s="1"/>
  <c r="G352" i="7" s="1"/>
  <c r="G353" i="7" s="1"/>
  <c r="G354" i="7" s="1"/>
  <c r="G355" i="7" s="1"/>
  <c r="G356" i="7" s="1"/>
  <c r="G357" i="7" s="1"/>
  <c r="G358" i="7" s="1"/>
  <c r="G359" i="7" s="1"/>
  <c r="G360" i="7" s="1"/>
  <c r="G361" i="7" s="1"/>
  <c r="G362" i="7" s="1"/>
  <c r="G363" i="7" s="1"/>
  <c r="G364" i="7" s="1"/>
  <c r="G365" i="7" s="1"/>
  <c r="G366" i="7" s="1"/>
  <c r="G367" i="7" s="1"/>
  <c r="G368" i="7" s="1"/>
  <c r="G369" i="7" s="1"/>
  <c r="G370" i="7" s="1"/>
  <c r="G371" i="7" s="1"/>
  <c r="G372" i="7" s="1"/>
  <c r="G373" i="7" s="1"/>
  <c r="G374" i="7" s="1"/>
  <c r="G375" i="7" s="1"/>
  <c r="G376" i="7" s="1"/>
  <c r="G377" i="7" s="1"/>
  <c r="G378" i="7" s="1"/>
  <c r="G379" i="7" s="1"/>
  <c r="G380" i="7" s="1"/>
  <c r="G381" i="7" s="1"/>
  <c r="G382" i="7" s="1"/>
  <c r="G383" i="7" s="1"/>
  <c r="G384" i="7" s="1"/>
  <c r="G385" i="7" s="1"/>
  <c r="G386" i="7" s="1"/>
  <c r="G387" i="7" s="1"/>
  <c r="G388" i="7" s="1"/>
  <c r="G389" i="7" s="1"/>
  <c r="G390" i="7" s="1"/>
  <c r="G391" i="7" s="1"/>
  <c r="G392" i="7" s="1"/>
  <c r="G393" i="7" s="1"/>
  <c r="G394" i="7" s="1"/>
  <c r="G395" i="7" s="1"/>
  <c r="G396" i="7" s="1"/>
  <c r="G397" i="7" s="1"/>
  <c r="G398" i="7" s="1"/>
  <c r="G399" i="7" s="1"/>
  <c r="G400" i="7" s="1"/>
  <c r="G401" i="7" s="1"/>
  <c r="G402" i="7" s="1"/>
  <c r="G403" i="7" s="1"/>
  <c r="G404" i="7" s="1"/>
  <c r="G405" i="7" s="1"/>
  <c r="G406" i="7" s="1"/>
  <c r="G407" i="7" s="1"/>
  <c r="G408" i="7" s="1"/>
  <c r="G409" i="7" s="1"/>
  <c r="G410" i="7" s="1"/>
  <c r="G411" i="7" s="1"/>
  <c r="G412" i="7" s="1"/>
  <c r="G413" i="7" s="1"/>
  <c r="G414" i="7" s="1"/>
  <c r="G415" i="7" s="1"/>
  <c r="G416" i="7" s="1"/>
  <c r="G417" i="7" s="1"/>
  <c r="G418" i="7" s="1"/>
  <c r="G419" i="7" s="1"/>
  <c r="G420" i="7" s="1"/>
  <c r="G421" i="7" s="1"/>
  <c r="G422" i="7" s="1"/>
  <c r="G423" i="7" s="1"/>
  <c r="G424" i="7" s="1"/>
  <c r="G425" i="7" s="1"/>
  <c r="G426" i="7" s="1"/>
  <c r="G427" i="7" s="1"/>
  <c r="G428" i="7" s="1"/>
  <c r="G429" i="7" s="1"/>
  <c r="G430" i="7" s="1"/>
  <c r="G431" i="7" s="1"/>
  <c r="G432" i="7" s="1"/>
  <c r="G433" i="7" s="1"/>
  <c r="G434" i="7" s="1"/>
  <c r="G435" i="7" s="1"/>
  <c r="G436" i="7" s="1"/>
  <c r="G437" i="7" s="1"/>
  <c r="G438" i="7" s="1"/>
  <c r="G439" i="7" s="1"/>
  <c r="G440" i="7" s="1"/>
  <c r="G441" i="7" s="1"/>
  <c r="G442" i="7" s="1"/>
  <c r="G443" i="7" s="1"/>
  <c r="G444" i="7" s="1"/>
  <c r="G445" i="7" s="1"/>
  <c r="G446" i="7" s="1"/>
  <c r="G447" i="7" s="1"/>
  <c r="G448" i="7" s="1"/>
  <c r="G449" i="7" s="1"/>
  <c r="G450" i="7" s="1"/>
  <c r="G451" i="7" s="1"/>
  <c r="G452" i="7" s="1"/>
  <c r="G453" i="7" s="1"/>
  <c r="G454" i="7" s="1"/>
  <c r="G455" i="7" s="1"/>
  <c r="G456" i="7" s="1"/>
  <c r="G457" i="7" s="1"/>
  <c r="G458" i="7" s="1"/>
  <c r="G459" i="7" s="1"/>
  <c r="G460" i="7" s="1"/>
  <c r="G461" i="7" s="1"/>
  <c r="G462" i="7" s="1"/>
  <c r="G463" i="7" s="1"/>
  <c r="G464" i="7" s="1"/>
  <c r="G465" i="7" s="1"/>
  <c r="G466" i="7" s="1"/>
  <c r="G467" i="7" s="1"/>
  <c r="G468" i="7" s="1"/>
  <c r="G469" i="7" s="1"/>
  <c r="G470" i="7" s="1"/>
  <c r="G471" i="7" s="1"/>
  <c r="G472" i="7" s="1"/>
  <c r="G473" i="7" s="1"/>
  <c r="G474" i="7" s="1"/>
  <c r="G475" i="7" s="1"/>
  <c r="G476" i="7" s="1"/>
  <c r="G477" i="7" s="1"/>
  <c r="G478" i="7" s="1"/>
  <c r="G479" i="7" s="1"/>
  <c r="G480" i="7" s="1"/>
  <c r="G481" i="7" s="1"/>
  <c r="G482" i="7" s="1"/>
  <c r="G483" i="7" s="1"/>
  <c r="G484" i="7" s="1"/>
  <c r="G485" i="7" s="1"/>
  <c r="G486" i="7" s="1"/>
  <c r="G487" i="7" s="1"/>
  <c r="G488" i="7" s="1"/>
  <c r="G489" i="7" s="1"/>
  <c r="G490" i="7" s="1"/>
  <c r="G491" i="7" s="1"/>
  <c r="G492" i="7" s="1"/>
  <c r="G493" i="7" s="1"/>
  <c r="G494" i="7" s="1"/>
  <c r="G495" i="7" s="1"/>
  <c r="G496" i="7" s="1"/>
  <c r="G497" i="7" s="1"/>
  <c r="G498" i="7" s="1"/>
  <c r="G499" i="7" s="1"/>
  <c r="G500" i="7" s="1"/>
  <c r="G501" i="7" s="1"/>
  <c r="G502" i="7" s="1"/>
  <c r="G503" i="7" s="1"/>
  <c r="G504" i="7" s="1"/>
  <c r="G505" i="7" s="1"/>
  <c r="G506" i="7" s="1"/>
  <c r="G507" i="7" s="1"/>
  <c r="G508" i="7" s="1"/>
  <c r="G509" i="7" s="1"/>
  <c r="G510" i="7" s="1"/>
  <c r="G511" i="7" s="1"/>
  <c r="G512" i="7" s="1"/>
  <c r="G513" i="7" s="1"/>
  <c r="G514" i="7" s="1"/>
  <c r="G515" i="7" s="1"/>
  <c r="G516" i="7" s="1"/>
  <c r="G517" i="7" s="1"/>
  <c r="G518" i="7" s="1"/>
  <c r="G519" i="7" s="1"/>
  <c r="G520" i="7" s="1"/>
  <c r="G521" i="7" s="1"/>
  <c r="G522" i="7" s="1"/>
  <c r="G523" i="7" s="1"/>
  <c r="G524" i="7" s="1"/>
  <c r="G525" i="7" s="1"/>
  <c r="G526" i="7" s="1"/>
  <c r="G527" i="7" s="1"/>
  <c r="G528" i="7" s="1"/>
  <c r="G529" i="7" s="1"/>
  <c r="G530" i="7" s="1"/>
  <c r="G531" i="7" s="1"/>
  <c r="G532" i="7" s="1"/>
  <c r="G533" i="7" s="1"/>
  <c r="G534" i="7" s="1"/>
  <c r="G535" i="7" s="1"/>
  <c r="G536" i="7" s="1"/>
  <c r="G537" i="7" s="1"/>
  <c r="G538" i="7" s="1"/>
  <c r="G539" i="7" s="1"/>
  <c r="G540" i="7" s="1"/>
  <c r="G541" i="7" s="1"/>
  <c r="G542" i="7" s="1"/>
  <c r="G543" i="7" s="1"/>
  <c r="G544" i="7" s="1"/>
  <c r="G545" i="7" s="1"/>
  <c r="G546" i="7" s="1"/>
  <c r="G547" i="7" s="1"/>
  <c r="G548" i="7" s="1"/>
  <c r="G549" i="7" s="1"/>
  <c r="G550" i="7" s="1"/>
  <c r="G551" i="7" s="1"/>
  <c r="G552" i="7" s="1"/>
  <c r="G553" i="7" s="1"/>
  <c r="G554" i="7" s="1"/>
  <c r="G555" i="7" s="1"/>
  <c r="G556" i="7" s="1"/>
  <c r="G557" i="7" s="1"/>
  <c r="G558" i="7" s="1"/>
  <c r="G559" i="7" s="1"/>
  <c r="G560" i="7" s="1"/>
  <c r="G561" i="7" s="1"/>
  <c r="G562" i="7" s="1"/>
  <c r="G563" i="7" s="1"/>
  <c r="G564" i="7" s="1"/>
  <c r="G565" i="7" s="1"/>
  <c r="G566" i="7" s="1"/>
  <c r="G567" i="7" s="1"/>
  <c r="G568" i="7" s="1"/>
  <c r="G569" i="7" s="1"/>
  <c r="G570" i="7" s="1"/>
  <c r="G571" i="7" s="1"/>
  <c r="G572" i="7" s="1"/>
  <c r="G573" i="7" s="1"/>
  <c r="G574" i="7" s="1"/>
  <c r="G575" i="7" s="1"/>
  <c r="G576" i="7" s="1"/>
  <c r="G577" i="7" s="1"/>
  <c r="G578" i="7" s="1"/>
  <c r="G579" i="7" s="1"/>
  <c r="G580" i="7" s="1"/>
  <c r="G581" i="7" s="1"/>
  <c r="G582" i="7" s="1"/>
  <c r="G583" i="7" s="1"/>
  <c r="G584" i="7" s="1"/>
  <c r="G585" i="7" s="1"/>
  <c r="G586" i="7" s="1"/>
  <c r="G587" i="7" s="1"/>
  <c r="G588" i="7" s="1"/>
  <c r="G589" i="7" s="1"/>
  <c r="G590" i="7" s="1"/>
  <c r="G591" i="7" s="1"/>
  <c r="G592" i="7" s="1"/>
  <c r="G593" i="7" s="1"/>
  <c r="G594" i="7" s="1"/>
  <c r="G595" i="7" s="1"/>
  <c r="G596" i="7" s="1"/>
  <c r="G597" i="7" s="1"/>
  <c r="G598" i="7" s="1"/>
  <c r="G599" i="7" s="1"/>
  <c r="G600" i="7" s="1"/>
  <c r="G601" i="7" s="1"/>
  <c r="G602" i="7" s="1"/>
  <c r="G603" i="7" s="1"/>
  <c r="G604" i="7" s="1"/>
  <c r="G605" i="7" s="1"/>
  <c r="G606" i="7" s="1"/>
  <c r="G607" i="7" s="1"/>
  <c r="G608" i="7" s="1"/>
  <c r="G609" i="7" s="1"/>
  <c r="G610" i="7" s="1"/>
  <c r="G611" i="7" s="1"/>
  <c r="G612" i="7" s="1"/>
  <c r="G613" i="7" s="1"/>
  <c r="G614" i="7" s="1"/>
  <c r="G615" i="7" s="1"/>
  <c r="G616" i="7" s="1"/>
  <c r="G617" i="7" s="1"/>
  <c r="G618" i="7" s="1"/>
  <c r="G619" i="7" s="1"/>
  <c r="G620" i="7" s="1"/>
  <c r="G621" i="7" s="1"/>
  <c r="G622" i="7" s="1"/>
  <c r="G623" i="7" s="1"/>
  <c r="G624" i="7" s="1"/>
  <c r="G625" i="7" s="1"/>
  <c r="G626" i="7" s="1"/>
  <c r="G627" i="7" s="1"/>
  <c r="G628" i="7" s="1"/>
  <c r="G629" i="7" s="1"/>
  <c r="G630" i="7" s="1"/>
  <c r="G631" i="7" s="1"/>
  <c r="G632" i="7" s="1"/>
  <c r="G633" i="7" s="1"/>
  <c r="G634" i="7" s="1"/>
  <c r="G635" i="7" s="1"/>
  <c r="G636" i="7" s="1"/>
  <c r="G637" i="7" s="1"/>
  <c r="G638" i="7" s="1"/>
  <c r="G639" i="7" s="1"/>
  <c r="G640" i="7" s="1"/>
  <c r="G641" i="7" s="1"/>
  <c r="G642" i="7" s="1"/>
  <c r="G643" i="7" s="1"/>
  <c r="G644" i="7" s="1"/>
  <c r="G645" i="7" s="1"/>
  <c r="G646" i="7" s="1"/>
  <c r="G647" i="7" s="1"/>
  <c r="G648" i="7" s="1"/>
  <c r="G649" i="7" s="1"/>
  <c r="G650" i="7" s="1"/>
  <c r="G651" i="7" s="1"/>
  <c r="G652" i="7" s="1"/>
  <c r="G653" i="7" s="1"/>
  <c r="G654" i="7" s="1"/>
  <c r="B11" i="6" l="1"/>
  <c r="C10" i="6"/>
  <c r="C11" i="6" s="1"/>
  <c r="C12" i="6" s="1"/>
  <c r="C13" i="6" s="1"/>
  <c r="C14" i="6" s="1"/>
  <c r="C15" i="6" s="1"/>
  <c r="C16" i="6" s="1"/>
  <c r="C17" i="6" s="1"/>
  <c r="C18" i="6" s="1"/>
  <c r="C19" i="6" s="1"/>
  <c r="C20" i="6" s="1"/>
  <c r="C21" i="6" s="1"/>
  <c r="C22" i="6" s="1"/>
  <c r="C23" i="6" s="1"/>
  <c r="C24" i="6" s="1"/>
  <c r="E22" i="5"/>
  <c r="D22" i="5"/>
  <c r="F21" i="5"/>
  <c r="F20" i="5"/>
  <c r="F19" i="5"/>
  <c r="F18" i="5"/>
  <c r="B18" i="5"/>
  <c r="B22" i="5" s="1"/>
  <c r="F17" i="5"/>
  <c r="F16" i="5"/>
  <c r="F15" i="5"/>
  <c r="F14" i="5"/>
  <c r="F13" i="5"/>
  <c r="C12" i="5"/>
  <c r="C22" i="5" s="1"/>
  <c r="F11" i="5"/>
  <c r="F10" i="5"/>
  <c r="F12" i="5" l="1"/>
  <c r="F22" i="5" s="1"/>
  <c r="I19" i="4" l="1"/>
  <c r="H19" i="4"/>
  <c r="G19" i="4"/>
  <c r="J18" i="4"/>
  <c r="J17" i="4"/>
  <c r="J16" i="4"/>
  <c r="J15" i="4"/>
  <c r="J14" i="4"/>
  <c r="J13" i="4"/>
  <c r="J12" i="4"/>
  <c r="J11" i="4"/>
  <c r="J10" i="4"/>
  <c r="I43" i="3"/>
  <c r="G43" i="3"/>
  <c r="F43" i="3"/>
  <c r="K42" i="3"/>
  <c r="J42" i="3"/>
  <c r="H42" i="3"/>
  <c r="L42" i="3" s="1"/>
  <c r="K41" i="3"/>
  <c r="J41" i="3"/>
  <c r="H41" i="3"/>
  <c r="L41" i="3" s="1"/>
  <c r="K40" i="3"/>
  <c r="J40" i="3"/>
  <c r="H40" i="3"/>
  <c r="L40" i="3" s="1"/>
  <c r="K39" i="3"/>
  <c r="J39" i="3"/>
  <c r="H39" i="3"/>
  <c r="L39" i="3" s="1"/>
  <c r="K38" i="3"/>
  <c r="J38" i="3"/>
  <c r="H38" i="3"/>
  <c r="L38" i="3" s="1"/>
  <c r="K37" i="3"/>
  <c r="J37" i="3"/>
  <c r="H37" i="3"/>
  <c r="L37" i="3" s="1"/>
  <c r="K36" i="3"/>
  <c r="J36" i="3"/>
  <c r="H36" i="3"/>
  <c r="L36" i="3" s="1"/>
  <c r="K35" i="3"/>
  <c r="J35" i="3"/>
  <c r="H35" i="3"/>
  <c r="L35" i="3" s="1"/>
  <c r="K34" i="3"/>
  <c r="J34" i="3"/>
  <c r="H34" i="3"/>
  <c r="L34" i="3" s="1"/>
  <c r="K33" i="3"/>
  <c r="J33" i="3"/>
  <c r="H33" i="3"/>
  <c r="L33" i="3" s="1"/>
  <c r="K32" i="3"/>
  <c r="J32" i="3"/>
  <c r="H32" i="3"/>
  <c r="L32" i="3" s="1"/>
  <c r="K31" i="3"/>
  <c r="J31" i="3"/>
  <c r="H31" i="3"/>
  <c r="L31" i="3" s="1"/>
  <c r="K30" i="3"/>
  <c r="J30" i="3"/>
  <c r="H30" i="3"/>
  <c r="L30" i="3" s="1"/>
  <c r="K29" i="3"/>
  <c r="J29" i="3"/>
  <c r="H29" i="3"/>
  <c r="L29" i="3" s="1"/>
  <c r="K28" i="3"/>
  <c r="J28" i="3"/>
  <c r="H28" i="3"/>
  <c r="K27" i="3"/>
  <c r="J27" i="3"/>
  <c r="H27" i="3"/>
  <c r="L27" i="3" s="1"/>
  <c r="K26" i="3"/>
  <c r="J26" i="3"/>
  <c r="H26" i="3"/>
  <c r="I25" i="3"/>
  <c r="G25" i="3"/>
  <c r="G44" i="3" s="1"/>
  <c r="F25" i="3"/>
  <c r="F44" i="3" s="1"/>
  <c r="K24" i="3"/>
  <c r="J24" i="3"/>
  <c r="L24" i="3" s="1"/>
  <c r="H24" i="3"/>
  <c r="K23" i="3"/>
  <c r="J23" i="3"/>
  <c r="H23" i="3"/>
  <c r="K22" i="3"/>
  <c r="J22" i="3"/>
  <c r="L22" i="3" s="1"/>
  <c r="H22" i="3"/>
  <c r="K21" i="3"/>
  <c r="J21" i="3"/>
  <c r="L21" i="3" s="1"/>
  <c r="H21" i="3"/>
  <c r="K20" i="3"/>
  <c r="J20" i="3"/>
  <c r="L20" i="3" s="1"/>
  <c r="H20" i="3"/>
  <c r="K19" i="3"/>
  <c r="J19" i="3"/>
  <c r="H19" i="3"/>
  <c r="K18" i="3"/>
  <c r="J18" i="3"/>
  <c r="L18" i="3" s="1"/>
  <c r="H18" i="3"/>
  <c r="K17" i="3"/>
  <c r="J17" i="3"/>
  <c r="H17" i="3"/>
  <c r="K16" i="3"/>
  <c r="J16" i="3"/>
  <c r="H16" i="3"/>
  <c r="K15" i="3"/>
  <c r="J15" i="3"/>
  <c r="L15" i="3" s="1"/>
  <c r="H15" i="3"/>
  <c r="K14" i="3"/>
  <c r="J14" i="3"/>
  <c r="L14" i="3" s="1"/>
  <c r="H14" i="3"/>
  <c r="K13" i="3"/>
  <c r="J13" i="3"/>
  <c r="L13" i="3" s="1"/>
  <c r="H13" i="3"/>
  <c r="K12" i="3"/>
  <c r="J12" i="3"/>
  <c r="L12" i="3" s="1"/>
  <c r="H12" i="3"/>
  <c r="K11" i="3"/>
  <c r="J11" i="3"/>
  <c r="L11" i="3" s="1"/>
  <c r="H11" i="3"/>
  <c r="K10" i="3"/>
  <c r="J10" i="3"/>
  <c r="H10" i="3"/>
  <c r="K9" i="3"/>
  <c r="J9" i="3"/>
  <c r="L9" i="3" s="1"/>
  <c r="J19" i="4" l="1"/>
  <c r="L16" i="3"/>
  <c r="L26" i="3"/>
  <c r="L10" i="3"/>
  <c r="K25" i="3"/>
  <c r="L19" i="3"/>
  <c r="J25" i="3"/>
  <c r="L23" i="3"/>
  <c r="K43" i="3"/>
  <c r="K44" i="3" s="1"/>
  <c r="H25" i="3"/>
  <c r="H44" i="3" s="1"/>
  <c r="L17" i="3"/>
  <c r="L25" i="3" s="1"/>
  <c r="H43" i="3"/>
  <c r="L28" i="3"/>
  <c r="J43" i="3"/>
  <c r="J44" i="3" s="1"/>
  <c r="L43" i="3" l="1"/>
  <c r="L44" i="3" s="1"/>
  <c r="G25" i="2"/>
  <c r="F25" i="2"/>
  <c r="D25" i="2"/>
  <c r="C25" i="2"/>
  <c r="B25" i="2"/>
  <c r="I24" i="2"/>
  <c r="E24" i="2"/>
  <c r="J24" i="2" s="1"/>
  <c r="I23" i="2"/>
  <c r="E23" i="2"/>
  <c r="J23" i="2" s="1"/>
  <c r="I22" i="2"/>
  <c r="E22" i="2"/>
  <c r="I21" i="2"/>
  <c r="E21" i="2"/>
  <c r="I20" i="2"/>
  <c r="E20" i="2"/>
  <c r="I19" i="2"/>
  <c r="E19" i="2"/>
  <c r="I18" i="2"/>
  <c r="E18" i="2"/>
  <c r="J18" i="2" s="1"/>
  <c r="I17" i="2"/>
  <c r="E17" i="2"/>
  <c r="J17" i="2" s="1"/>
  <c r="H16" i="2"/>
  <c r="H25" i="2" s="1"/>
  <c r="E16" i="2"/>
  <c r="I15" i="2"/>
  <c r="E15" i="2"/>
  <c r="I14" i="2"/>
  <c r="E14" i="2"/>
  <c r="I13" i="2"/>
  <c r="E13" i="2"/>
  <c r="I12" i="2"/>
  <c r="E12" i="2"/>
  <c r="I11" i="2"/>
  <c r="E11" i="2"/>
  <c r="J11" i="2" s="1"/>
  <c r="I10" i="2"/>
  <c r="E10" i="2"/>
  <c r="J10" i="2" s="1"/>
  <c r="I9" i="2"/>
  <c r="E9" i="2"/>
  <c r="C37" i="1"/>
  <c r="B37" i="1"/>
  <c r="D36" i="1"/>
  <c r="D35" i="1"/>
  <c r="D34" i="1"/>
  <c r="D33" i="1"/>
  <c r="D32" i="1"/>
  <c r="D31" i="1"/>
  <c r="D30" i="1"/>
  <c r="D29" i="1"/>
  <c r="D28" i="1"/>
  <c r="D27" i="1"/>
  <c r="D26" i="1"/>
  <c r="D25" i="1"/>
  <c r="C21" i="1"/>
  <c r="B21" i="1"/>
  <c r="D20" i="1"/>
  <c r="D19" i="1"/>
  <c r="D18" i="1"/>
  <c r="D17" i="1"/>
  <c r="D16" i="1"/>
  <c r="D15" i="1"/>
  <c r="D14" i="1"/>
  <c r="D13" i="1"/>
  <c r="D12" i="1"/>
  <c r="D11" i="1"/>
  <c r="D10" i="1"/>
  <c r="D9" i="1"/>
  <c r="B39" i="1" l="1"/>
  <c r="C39" i="1"/>
  <c r="J12" i="2"/>
  <c r="D21" i="1"/>
  <c r="J13" i="2"/>
  <c r="D37" i="1"/>
  <c r="J14" i="2"/>
  <c r="J20" i="2"/>
  <c r="J9" i="2"/>
  <c r="J21" i="2"/>
  <c r="J19" i="2"/>
  <c r="J15" i="2"/>
  <c r="E25" i="2"/>
  <c r="I25" i="2"/>
  <c r="I16" i="2"/>
  <c r="J16" i="2" s="1"/>
  <c r="J22" i="2"/>
  <c r="D39" i="1" l="1"/>
  <c r="E39" i="1" s="1"/>
  <c r="J25" i="2"/>
</calcChain>
</file>

<file path=xl/sharedStrings.xml><?xml version="1.0" encoding="utf-8"?>
<sst xmlns="http://schemas.openxmlformats.org/spreadsheetml/2006/main" count="1967" uniqueCount="909">
  <si>
    <t>Appendix A</t>
  </si>
  <si>
    <t>Bulacan Agricultural State College</t>
  </si>
  <si>
    <t>Summary of Reconciled Semi-Expendable Accounts</t>
  </si>
  <si>
    <t>CY 2022</t>
  </si>
  <si>
    <t>Fund 101</t>
  </si>
  <si>
    <t>Particulars</t>
  </si>
  <si>
    <t>Reclassified Amt from PPE</t>
  </si>
  <si>
    <t>Allowance for Impairment Loss</t>
  </si>
  <si>
    <t>Carrying Value</t>
  </si>
  <si>
    <t>Semi-Expendable - Machinery</t>
  </si>
  <si>
    <t>Semi-Expendable - Office Equipment</t>
  </si>
  <si>
    <t xml:space="preserve">Semi-Expendable - Information and Communication Technology </t>
  </si>
  <si>
    <t xml:space="preserve">Semi-Expendable - Agricultural and Forestry Equipment </t>
  </si>
  <si>
    <t xml:space="preserve">Semi-Expendable - Communication Equipment </t>
  </si>
  <si>
    <t xml:space="preserve">Semi-Expendable - Disaster Response and Rescue Equipment </t>
  </si>
  <si>
    <t xml:space="preserve">Semi-Expendable - Medical Equipment </t>
  </si>
  <si>
    <t xml:space="preserve">Semi-Expendable - Sports Equipment </t>
  </si>
  <si>
    <t>Semi-Expendable - Technical and Scientific Equipment</t>
  </si>
  <si>
    <t>Semi-Expendable - Other Equipment</t>
  </si>
  <si>
    <t>Semi-Expendable - Furniture and Fixtures</t>
  </si>
  <si>
    <t xml:space="preserve">Semi-Expendable - Books </t>
  </si>
  <si>
    <t>Total</t>
  </si>
  <si>
    <t>Fund 164</t>
  </si>
  <si>
    <t>GRAND TOTAL</t>
  </si>
  <si>
    <t>Appendix B</t>
  </si>
  <si>
    <t>Comparison of Accounting and Property Records</t>
  </si>
  <si>
    <t>Account</t>
  </si>
  <si>
    <t>Accounting Records</t>
  </si>
  <si>
    <t>Property Records</t>
  </si>
  <si>
    <t>Variance</t>
  </si>
  <si>
    <t>Remarks</t>
  </si>
  <si>
    <t xml:space="preserve">Office Supplies Inventory </t>
  </si>
  <si>
    <t>For Recon</t>
  </si>
  <si>
    <t xml:space="preserve">Accountable Forms Inventory </t>
  </si>
  <si>
    <t>Ok</t>
  </si>
  <si>
    <t xml:space="preserve">Textbooks and Instructional Materials Inventory </t>
  </si>
  <si>
    <t xml:space="preserve">Other Supplies and Materials Inventory </t>
  </si>
  <si>
    <t>Adjust</t>
  </si>
  <si>
    <t>TOTAL</t>
  </si>
  <si>
    <t>Total Unreconciled</t>
  </si>
  <si>
    <t>List of Semi-Expendable Items included in PPE Account</t>
  </si>
  <si>
    <t>Fund</t>
  </si>
  <si>
    <t>Date Acquired</t>
  </si>
  <si>
    <t>Property No.</t>
  </si>
  <si>
    <t>Unit Cost</t>
  </si>
  <si>
    <t>Accum Dep</t>
  </si>
  <si>
    <t>Quantity</t>
  </si>
  <si>
    <t>Total Cost</t>
  </si>
  <si>
    <t>Total Accum Dep</t>
  </si>
  <si>
    <t>Total Carrying Value</t>
  </si>
  <si>
    <t>ICT Equipment</t>
  </si>
  <si>
    <t>6/17/2021</t>
  </si>
  <si>
    <t>2458</t>
  </si>
  <si>
    <t>Laptop Computer Acer, Charcoal black/ i5, 14" 2GB Win 10 for Extension office</t>
  </si>
  <si>
    <t>Agricultural and Forestry Equipment</t>
  </si>
  <si>
    <t>Briggs &amp; Stratton 16HP, Engine for Threser</t>
  </si>
  <si>
    <t>Hand tractor with Trailer (kubota diesel engine)</t>
  </si>
  <si>
    <t>Military, Police and Security Equipment</t>
  </si>
  <si>
    <t>Gun-Armscor caliber 45 (NSTP)</t>
  </si>
  <si>
    <t>Other Transportation Equipment</t>
  </si>
  <si>
    <t>Hand tractor trailer for Vermi Compost project</t>
  </si>
  <si>
    <t>Other PPE</t>
  </si>
  <si>
    <t>2-937</t>
  </si>
  <si>
    <t>Bleacher for Gymnasium (Alumni fund)</t>
  </si>
  <si>
    <t>4-945</t>
  </si>
  <si>
    <t>Bleacher for Gymnasium (FPTCA)</t>
  </si>
  <si>
    <t>2-946</t>
  </si>
  <si>
    <t>Bleacher for Gymnasium (SSC)</t>
  </si>
  <si>
    <t>4-947</t>
  </si>
  <si>
    <t>Bleacher for Gymnasium (Sports Fee)</t>
  </si>
  <si>
    <t>Bleacher</t>
  </si>
  <si>
    <t>Water Supply Systems</t>
  </si>
  <si>
    <t>Pressure Tank 120 gal. cap. (Perdrollo) TCC</t>
  </si>
  <si>
    <t xml:space="preserve">Goulds Pump Submersible </t>
  </si>
  <si>
    <t>Robin 5Hp 3 x 3 water pump</t>
  </si>
  <si>
    <t>SJ10 motor w/injector 7 ADAPTOR (Goulds) IM bldg.</t>
  </si>
  <si>
    <t>Gould water pump 1Hp Nursery</t>
  </si>
  <si>
    <t>Gould water pump IEAS</t>
  </si>
  <si>
    <t>Subtotal - 164 Fund</t>
  </si>
  <si>
    <t>Furnitures and Fixtures</t>
  </si>
  <si>
    <t>Book shelves 0.4c0.8x5.5m</t>
  </si>
  <si>
    <t>Book shelves 0.4x0.8x6.6m</t>
  </si>
  <si>
    <t>Technical and Scientific Equipment</t>
  </si>
  <si>
    <t>12/16/2022</t>
  </si>
  <si>
    <t>Mini Centrifuge, Biobase SN:LXJMIN1722053807Y for CA</t>
  </si>
  <si>
    <t>Basic Soil Sampling Mini Kit, VWR for DRT</t>
  </si>
  <si>
    <t>Soil Penetrometer, VWR for DRT</t>
  </si>
  <si>
    <t>E-273</t>
  </si>
  <si>
    <t>Generator w/Kubota Engine</t>
  </si>
  <si>
    <t>699</t>
  </si>
  <si>
    <t>Refrigerator, LG 8.0cu ft. 2 door inverter</t>
  </si>
  <si>
    <t>Fujidenzo Upright Freezer 12cu.ft. model CFU-120</t>
  </si>
  <si>
    <t>Fujidenzo Chest Freezer 13cu.ft. model FC-13ADF</t>
  </si>
  <si>
    <t>South Full Waterproof Automatic Level DSZ3</t>
  </si>
  <si>
    <t>2-493</t>
  </si>
  <si>
    <t>Hot Air rotary oven</t>
  </si>
  <si>
    <t>Two high pressure burner made of HD stainless steel</t>
  </si>
  <si>
    <t>Two low pressure burner made of HD stainless steel</t>
  </si>
  <si>
    <t>2-505</t>
  </si>
  <si>
    <t>Kitchen rack 4 layers</t>
  </si>
  <si>
    <t>Griller</t>
  </si>
  <si>
    <t>Griddle</t>
  </si>
  <si>
    <t>Room Boy Cart</t>
  </si>
  <si>
    <t>Subtotal - 101</t>
  </si>
  <si>
    <t>Grand Total</t>
  </si>
  <si>
    <t xml:space="preserve">List of Unserviceable PPEs </t>
  </si>
  <si>
    <t>Accounts</t>
  </si>
  <si>
    <t>Particulars/ Articles</t>
  </si>
  <si>
    <t>Property 
No.</t>
  </si>
  <si>
    <t>Qty</t>
  </si>
  <si>
    <t>Unit 
Cost</t>
  </si>
  <si>
    <t>Total 
Cost</t>
  </si>
  <si>
    <t>Accumulated 
Depreciation</t>
  </si>
  <si>
    <t>Carrying 
Amount</t>
  </si>
  <si>
    <t>Office Equipment</t>
  </si>
  <si>
    <t>08/31/2011</t>
  </si>
  <si>
    <t>Aircon, GE 2Hp</t>
  </si>
  <si>
    <t>10/26/2015</t>
  </si>
  <si>
    <t>Airconditioner, 1Hp</t>
  </si>
  <si>
    <t>07/20/2012</t>
  </si>
  <si>
    <t>Netbook Computer (Acer Aspire)</t>
  </si>
  <si>
    <t>1368-14Nd</t>
  </si>
  <si>
    <t>07/09/2013</t>
  </si>
  <si>
    <t>Computer set, Desk top H61 MB,4GB DDR3 18.5 LED (ST)</t>
  </si>
  <si>
    <t>1545-122Ct</t>
  </si>
  <si>
    <t>Computer set Acer Aspire AM 3987/MIN 8 (Inst. Dev't fund)</t>
  </si>
  <si>
    <t>1549-124C</t>
  </si>
  <si>
    <t>05/12/2014</t>
  </si>
  <si>
    <t>Laptop Lenovo</t>
  </si>
  <si>
    <t>1723-38Ac</t>
  </si>
  <si>
    <t xml:space="preserve">Agricultural and Forestry Equipment </t>
  </si>
  <si>
    <t>06/20/2001</t>
  </si>
  <si>
    <t>Recon.Kubota Farm Tractor, model L1802 DT, 4 wheel drive (4x4) 15hp. 2 cylinder diesel engine w/rotovator assy.</t>
  </si>
  <si>
    <t>E-280</t>
  </si>
  <si>
    <t>06/22/2001</t>
  </si>
  <si>
    <t>Lawn mower assembly 90cm.</t>
  </si>
  <si>
    <t>E-281</t>
  </si>
  <si>
    <t>12/29/2000</t>
  </si>
  <si>
    <t>Appendix D</t>
  </si>
  <si>
    <t>Appendix C</t>
  </si>
  <si>
    <t>Page 1 of 2</t>
  </si>
  <si>
    <t>Outstanding Balance of SAFE Loan</t>
  </si>
  <si>
    <t xml:space="preserve">Check No. </t>
  </si>
  <si>
    <t>Amount Granted</t>
  </si>
  <si>
    <t>Balance as of December 31, 2022</t>
  </si>
  <si>
    <t>Page 2 of 2</t>
  </si>
  <si>
    <t>Outstanding Balance of StuFAP Loan</t>
  </si>
  <si>
    <t>Amount Granted (Check No. 481827)</t>
  </si>
  <si>
    <t>Appendix E</t>
  </si>
  <si>
    <t>Date Granted</t>
  </si>
  <si>
    <t xml:space="preserve">Grant </t>
  </si>
  <si>
    <t>Liquidation/ Refund</t>
  </si>
  <si>
    <t>Balance</t>
  </si>
  <si>
    <t>DBP</t>
  </si>
  <si>
    <t>01/10/2022</t>
  </si>
  <si>
    <t>Salary of Contractual/Emergency Employees for the period of December 16-31, 2021</t>
  </si>
  <si>
    <t>01/11/2022</t>
  </si>
  <si>
    <t>Liquidation of Check No. 73504287</t>
  </si>
  <si>
    <t>MDS</t>
  </si>
  <si>
    <t>01/19/2022</t>
  </si>
  <si>
    <t>Salary of Contractual/Emergency Employees for the period of January 1-15, 2022</t>
  </si>
  <si>
    <t>01/20/2022</t>
  </si>
  <si>
    <t>Liquidation of Check No. 3484</t>
  </si>
  <si>
    <t>01/24/2022</t>
  </si>
  <si>
    <t>Salary of Contractual/Emergency Employees of DRT Campus for the period of January 1-15, 2022</t>
  </si>
  <si>
    <t>01/25/2022</t>
  </si>
  <si>
    <t>Liquidation of Check No. 3486</t>
  </si>
  <si>
    <t>01/27/2022</t>
  </si>
  <si>
    <t>Liquidation of Check No. 3495</t>
  </si>
  <si>
    <t>LBP</t>
  </si>
  <si>
    <t>Honoraria of the Project Staff for the project titled:Going Back to Basic:Plant, Raise and Sustain the Chemical Pesticide-Free Integrated Backyard Farming for the month of December, 2021</t>
  </si>
  <si>
    <t>01/21/2022</t>
  </si>
  <si>
    <t>Liquidation of Check No. 60585</t>
  </si>
  <si>
    <t>Honoraria of the Project Staff for the project titled:Establishing a Viable Enterprise using Free-Range Chicken Production Technology in Bulacan for the month of December, 2021</t>
  </si>
  <si>
    <t>01/31/2022</t>
  </si>
  <si>
    <t>Liquidation of Check No. 60586</t>
  </si>
  <si>
    <t>Honoraria of the Project Staff for the project titled:Karne ng Kuneho para sa Kalusugan at Kabuhayan (4K Program) for the month of December, 2021.</t>
  </si>
  <si>
    <t>Liquidation of Check No. 60587</t>
  </si>
  <si>
    <t>Financial Assistance to the farmers for Strengthening BASC Technology Farmer's Adoption Through Extension Services for Sustainable Rural Development Third Cycle (January-May 2022) at Alagao, San Ildefonso, Bulacan</t>
  </si>
  <si>
    <t>Liquidation of Check No. 60588</t>
  </si>
  <si>
    <t>Financial Assistance to the farmers for Strengthening BASC Technology Farmer's Adoption Through Extension Services for Sustainable Rural Development Third Cycle (January-May 2022) at Sumandig, San Ildefonso, Bulacan</t>
  </si>
  <si>
    <t>Liquidation of Check No. 60589</t>
  </si>
  <si>
    <t>Financial Assistance to the farmers for Strengthening BASC Technology Farmer's Adoption Through Extension Services for Sustainable Rural Development Third Cycle (January-May 2022) at Umpucan, San Ildefonso, Bulacan</t>
  </si>
  <si>
    <t>Liquidation of Check No. 60590</t>
  </si>
  <si>
    <t>Honoraria of the Project Staff for the project titled:Accelerating the Adoption Aerobic Rice Technology in Region 3 for the month of November and December, 2021.</t>
  </si>
  <si>
    <t>Liquidation of Check No. 60592</t>
  </si>
  <si>
    <t>Fund 101 - PCF</t>
  </si>
  <si>
    <t>Petty Cash</t>
  </si>
  <si>
    <t>05/31/2022</t>
  </si>
  <si>
    <t>Liquidation o0f Check No. 3471</t>
  </si>
  <si>
    <t>Honoraria of faculty from the Institute of Graduate Studies for First Semester, 2021-2022.</t>
  </si>
  <si>
    <t>02/15/2022</t>
  </si>
  <si>
    <t>Liquidation of Check No. 73504291</t>
  </si>
  <si>
    <t>Honoraria from the Institute of Graduate Studies for Pre-Oral</t>
  </si>
  <si>
    <t>Liquidation of Check No. 73504292</t>
  </si>
  <si>
    <t>Honoraria from the Institute of Graduate Studies for Comprehensive Examination-MAED for First Semester, 2021-2022.</t>
  </si>
  <si>
    <t>Liquidation of Check No. 73504293</t>
  </si>
  <si>
    <t>Honoraria from the Institute of Graduate Studies for Final Oral Defense-MAED for First Semester, 2021-2022.</t>
  </si>
  <si>
    <t>Liquidation of Check No. 73504294</t>
  </si>
  <si>
    <t>Honoraria from the Institute of Graduate Studies for Final Oral Defense-PhD for First Semester, 2021-2022.</t>
  </si>
  <si>
    <t>Liquidation of Check No. 73504295</t>
  </si>
  <si>
    <t>Honoraria from the Institute of Graduate Studies for Pre-Oral Defense-PhD for First Semester, 2021-2022</t>
  </si>
  <si>
    <t>Liquidation of Check No. 7354296</t>
  </si>
  <si>
    <t>02/16/2022</t>
  </si>
  <si>
    <t>Cash Prizes for the winners of CAASUC 3 Regional Showcase of Talents, 2021 held on January 24, 2022 to Februray, 2022</t>
  </si>
  <si>
    <t>02/28/2022</t>
  </si>
  <si>
    <t>Liquidation of Check No. 73504304</t>
  </si>
  <si>
    <t>Salary of Contractual/Emergency Employees for the period January 16-31, 2022</t>
  </si>
  <si>
    <t>Liquidation of Check No. 3499</t>
  </si>
  <si>
    <t>Liquidation of Check No. 3500</t>
  </si>
  <si>
    <t>Salary of Contractual/Emergency Employees at DRT Campus for the period January 16-31, 2022</t>
  </si>
  <si>
    <t>Liquidation of Check No. 4202</t>
  </si>
  <si>
    <t>02/17/2022</t>
  </si>
  <si>
    <t>Salary of Contractual/Emergency Employees for the period February 1-15, 2022</t>
  </si>
  <si>
    <t>02/18/2022</t>
  </si>
  <si>
    <t>Liquidation of Check No. 4221</t>
  </si>
  <si>
    <t>Liquidation pof Check No. 4222</t>
  </si>
  <si>
    <t>Salary of Contractual/Emergency Employees at DRT Campus for the period February 1-15, 2022</t>
  </si>
  <si>
    <t>Liquidation of Check No. 4223</t>
  </si>
  <si>
    <t>Registration Fee for Virtual Seminar on Prime-HRM Maturity Level II:"Understating Best our HR Mechanisms in Achieving a Process-Defined Human Resource Management (HRM)" on March 17 and 24, 2022</t>
  </si>
  <si>
    <t>02/21/2022</t>
  </si>
  <si>
    <t>Liquidation of Check No. 4224</t>
  </si>
  <si>
    <t>Wages of Emergency Laborers for the construction of fence and storage/visitor/wash area for the New Rabbit Housingfor the period of January 26-31, 2022</t>
  </si>
  <si>
    <t>Liquidation of Check No. 60597</t>
  </si>
  <si>
    <t>Honoraria of Project Staff for the project titled:Going Back:Plant, Raise and Sustain the Chemical Pesticide-Free Integrated Backyard Farming for the month of January 2022.</t>
  </si>
  <si>
    <t>Liquidation of Check No. 60598</t>
  </si>
  <si>
    <t>Wages of Emergency Laborers for the construction of fence and storage/visitor/wash area for the New Rabbit Housingfor the period of February 1-7, 2022</t>
  </si>
  <si>
    <t>Liquidation of Check No. 60603</t>
  </si>
  <si>
    <t>Deficit of honoraria of Project Staff for the project titled:Goling Back to Basic:Plant, Raise and Sustain the Chemical Pesticide-Free Integrated Backyard Farming for the month of January 2022</t>
  </si>
  <si>
    <t>Liquidation of Check No. 60605</t>
  </si>
  <si>
    <t>Honoraria of Project Staff for the project Titled:Karne ng Kuneho poara sa Kalusugan at Kabuhayan (4K Program) for the month of January 2022.</t>
  </si>
  <si>
    <t>Liquidation of Check No. 60609</t>
  </si>
  <si>
    <t>Honoraria of Project Staff for the project titled:Establishing a Viable Enterprise using  Free-Range Chicken Production Technology in Bulacan for the month of January 2022.</t>
  </si>
  <si>
    <t>Liquidation of Check No. 60610</t>
  </si>
  <si>
    <t>Honoraria of the Project Staff for the project titled: Accelerating the Adoption of Aerobic Rice Technology in Region 3 for the month of January 2022</t>
  </si>
  <si>
    <t>Liquidation of Check No. 60611</t>
  </si>
  <si>
    <t>Wages of Emergency Laborers for the Construction of Fence and Storage/Visitor/Wash Area for the New Rabbit Housing for the period of February 8-14, 2022</t>
  </si>
  <si>
    <t>Liquidation of Check No. 60614</t>
  </si>
  <si>
    <t>Tulong Dunong Program-Tertiary Education Subsidy (TDB-TES) Beneficiaries for First Semester AY 2020-2021</t>
  </si>
  <si>
    <t>Liquidation of Check No. 40735</t>
  </si>
  <si>
    <t>Liquidation of Check No. 40736</t>
  </si>
  <si>
    <t>Cash Prizes of the Winners in Celebration of Students' Day 2022 held on February 15-28, 2022</t>
  </si>
  <si>
    <t>07/15/2022</t>
  </si>
  <si>
    <t>Liquidation of Check No. 73504337</t>
  </si>
  <si>
    <t>03/14/2022</t>
  </si>
  <si>
    <t>Honoraria of the BASC Board of Trustees for the 1st quarter board meeting on March 24, 2022</t>
  </si>
  <si>
    <t>03/25/2022</t>
  </si>
  <si>
    <t>Liquidation of Check No. 73504348</t>
  </si>
  <si>
    <t>Honoraria of Lecturers, Coordinators, and Facilitators of Agriculturist Licensure Examination Review Program 2021</t>
  </si>
  <si>
    <t>03/31/2022</t>
  </si>
  <si>
    <t>Liquidation of Check No. 73504349</t>
  </si>
  <si>
    <t>Wages of Emergency Laborers for the Construction of Fence and Storage/Visitor/Wash Area for the New Rabbit Housing for the period of March 1-7, 2022</t>
  </si>
  <si>
    <t>03/21/2022</t>
  </si>
  <si>
    <t>Liquidation of Check No. 73504350</t>
  </si>
  <si>
    <t>Wages of Emergency Laborers for the Construction of Fence and Storage/Visitor/Wash Area for the New Rabbit Housing for the period of March 8-14, 2022</t>
  </si>
  <si>
    <t>03/23/2022</t>
  </si>
  <si>
    <t>Liquidation of Check No. 73504358</t>
  </si>
  <si>
    <t>Honoraria from the Institute of Graduate Studies for Comprehensive Examination - MSA, 1st Semester 2021-2022</t>
  </si>
  <si>
    <t>Liquidation of Check No. 73504359</t>
  </si>
  <si>
    <t>Honoraria from the Institute of Graduate Studies for Final Defense - MSA, 1st Semester 2021-2022</t>
  </si>
  <si>
    <t>Liquidation of Check No. 73504360</t>
  </si>
  <si>
    <t>Honoraria from the Institute of Graduate Studies for Pre-Oral Defense (MSA) for 1st Semester 2021-2022</t>
  </si>
  <si>
    <t>Liquidation of Check No. 73504361</t>
  </si>
  <si>
    <t>Honoraria from College of Agriculture - Graduate Studies for 1st Semester 2021-2022</t>
  </si>
  <si>
    <t>Liquidation of Check No. 73504362</t>
  </si>
  <si>
    <t>03/29/2022</t>
  </si>
  <si>
    <t>Honoraria of Cooperating Principals and Teachers for 2nd Semester AY 2021-2022</t>
  </si>
  <si>
    <t>05/16/2022</t>
  </si>
  <si>
    <t>Liquidation of Check No. 73504373</t>
  </si>
  <si>
    <t>Salary of Contractual/Emergency Employees for the period February 16-28, 2022</t>
  </si>
  <si>
    <t>Liquidation of Check No. 4232</t>
  </si>
  <si>
    <t>Salary of Contractual/Emergency Employees at DRT Campus for the period February 16-28, 2022</t>
  </si>
  <si>
    <t>Liquidation of Check No. 4233</t>
  </si>
  <si>
    <t>Liquidation of Check No. 4234</t>
  </si>
  <si>
    <t>Honoraria and meal allowance of the BASC Board of Trustees (AREC) for the pre-board meeting on March 8, 2022</t>
  </si>
  <si>
    <t>Liquidation of Check No. 4235</t>
  </si>
  <si>
    <t>Liquidation of Check No. 4248</t>
  </si>
  <si>
    <t>03/16/2022</t>
  </si>
  <si>
    <t>Salary of Contractual/Emergency Employees for the period March 1-15, 2022</t>
  </si>
  <si>
    <t>03/17/2022</t>
  </si>
  <si>
    <t>Liquidation of Check No. 4255</t>
  </si>
  <si>
    <t>Liquidation of Check No. 4256</t>
  </si>
  <si>
    <t>Salary of Contractual/Emergency Employees at DRT Campus for the period March 1-15, 2022</t>
  </si>
  <si>
    <t>Liquidation of Check No. 4257</t>
  </si>
  <si>
    <t>Salary of Part Time Instructors for the period of Feb. 1-28, 2022</t>
  </si>
  <si>
    <t>03/30/2022</t>
  </si>
  <si>
    <t>Liquidation of Check No. 4259</t>
  </si>
  <si>
    <t>Honoraria and meal allowance of BASC Board of Trustees (AFC) for the pre-board meeting on March 22, 2022</t>
  </si>
  <si>
    <t>Liquidation of Check No. 4260</t>
  </si>
  <si>
    <t>Registration fee of participants in attendance to a webinar/workshop on R.A. 9184 Government Procurement Reform Act on March 29-30, 2022</t>
  </si>
  <si>
    <t>Liquidation of Check No. 4261</t>
  </si>
  <si>
    <t>03/24/2022</t>
  </si>
  <si>
    <t>Wages of Emergency Laborers for the Construction of Fence and Storage/Visitor/Wash Area for the New Rabbit Housing for the period of March 15-19, 2022</t>
  </si>
  <si>
    <t>Liquidation of Check No. 4266</t>
  </si>
  <si>
    <t>Wages of Emergency Laborers for the Construction of Fence and Storage/Visitor/Wash Area for the New Rabbit Housing for the period of February 15-21, 2022</t>
  </si>
  <si>
    <t>Liquidation of Check No. 60625</t>
  </si>
  <si>
    <t>Honoraria of Resource Speakers for the Incoming Training of Trainers on March 2-4, 2022</t>
  </si>
  <si>
    <t>Liquidation of Check No. 60626</t>
  </si>
  <si>
    <t>Financial Assistance to the Farmers (Roll Over Scheme) for the project "Economic of Development for Diversified and Integrated Rice-Based Farmers in the Upland Areas of Central Luzon" (Mayantoc, Tarlac) First Cycle (WS &amp; DS-March 2022 to February 2023)</t>
  </si>
  <si>
    <t>Liquidation o0f Check No. 60627</t>
  </si>
  <si>
    <t>Financial Assistance to the Farmers (Roll Over Scheme) for the project "Economic of Development for Diversified and Integrated Rice-Based Farmers in the Upland Areas of Central Luzon" (Botolan, Zambales) First Cycle (WS &amp; DS-March 2022 to February 2023)</t>
  </si>
  <si>
    <t>Liquidation of Check No. 60628</t>
  </si>
  <si>
    <t>Wages of Emergency Laborers for the Construction of Fence and Storage/Visitor/Wash Area for the New Rabbit Housing for the period of February 22-28, 2022</t>
  </si>
  <si>
    <t>Liquidation of Check No. 60637</t>
  </si>
  <si>
    <t>Honoraria of the Project Staff for the project titled: Going Back to Basic Plant, Raise &amp; Sustain the Chemical Pesticide-Free Integrated Back-yard Faming for the month of February 2022</t>
  </si>
  <si>
    <t>Liquidation of Check No. 60638</t>
  </si>
  <si>
    <t>03/15/2022</t>
  </si>
  <si>
    <t>Honoraria of the Project Staff for the project titled: Accelerating the Adoption of Aerobic Rice Technology in Region 3 for the month of February 2022</t>
  </si>
  <si>
    <t>Liquidation of Check No. 60653</t>
  </si>
  <si>
    <t>Honoraria of the Project Staff for the project titled: Karne ng Kuneho para sa Kalusugan at Kabuhayan (4K Program) for the month of February 2022</t>
  </si>
  <si>
    <t>03/22/2022</t>
  </si>
  <si>
    <t>Liquidation of Check No. 60654</t>
  </si>
  <si>
    <t>Financial Assistance to the Farmers (Roll Over Scheme) for the project "Economic of Development for Diversified and Integrated Rice-Based Farmers in the Upland Areas of Central Luzon" (Gabaldon, Nueva Ecija) First Cycle (WS &amp; DS-March 2022 to February 2023)</t>
  </si>
  <si>
    <t>Liquidation of Check No. 60658</t>
  </si>
  <si>
    <t>Honoraria of the Project Staff for the project titled: Organic Lettuce Production in Support to Organic Agriculture Technology Demonstration in San Ildefonso, Bulacan for the period of December 2021 to February 2022</t>
  </si>
  <si>
    <t>Liquidation of Check No. 60659</t>
  </si>
  <si>
    <t>Honoraria of the Project Staff for the project titled: Establishing a Viable Enterprise using Free-Range Chicken Production Technology in Bulacan for the month of February 2022</t>
  </si>
  <si>
    <t>03/18/2022</t>
  </si>
  <si>
    <t>Liquidation of Check No. 60660</t>
  </si>
  <si>
    <t>Registration Fee of Student partiipants to the 1st PSABE Annual National Convention on April 25-27, 2022</t>
  </si>
  <si>
    <t>04/15/2022</t>
  </si>
  <si>
    <t>Liquidation of Check No. 73504382</t>
  </si>
  <si>
    <t>04/19/2022</t>
  </si>
  <si>
    <t>Internet Allowance of Faculty from Institute of Management for the period February 1, 2022 to March 31, 2022</t>
  </si>
  <si>
    <t>04/29/2022</t>
  </si>
  <si>
    <t>Liquidation of Check No. 73503403</t>
  </si>
  <si>
    <t>Student Incentives Program for the Second Semester of Academic Year 2021-2022 as Approved by the BASC BOT Resolution 21-1397</t>
  </si>
  <si>
    <t>06/30/2022</t>
  </si>
  <si>
    <t>Liquidation of Check No. 73503414</t>
  </si>
  <si>
    <t>04/21/2022</t>
  </si>
  <si>
    <t>Incentives for Students and Faculty Coaches Winners in the 24th PSABE-PPG Annual Luzon Convention held last March 30-31, 2022</t>
  </si>
  <si>
    <t>Liquidation of Check No. 73503415</t>
  </si>
  <si>
    <t>Internet Allowance of Faculty from Institute of Arts and Sciences for the period February 1, 2022 to March 31, 2022</t>
  </si>
  <si>
    <t>Liquidation of Check No. 73503416</t>
  </si>
  <si>
    <t>04/26/2022</t>
  </si>
  <si>
    <t>Internet Allowance of Faculty from DRT Campus for the period February 2022 to March 2022</t>
  </si>
  <si>
    <t>Liquidation of Check No. 73503433</t>
  </si>
  <si>
    <t>Registration Fee of Faculty in participation to the 71st PSABE Annual National Convention on April 25-27, 2022</t>
  </si>
  <si>
    <t>Liquidation of Check No. 4271</t>
  </si>
  <si>
    <t>Salary of Contractual/Emergency Employees for the period of March 16-31, 2022</t>
  </si>
  <si>
    <t>Liquidation of Check No. 4273</t>
  </si>
  <si>
    <t>Liquidation of Check No. 4274</t>
  </si>
  <si>
    <t>Salary of Contractual/Emergency Employees at DRT Campus for the period March 16-31, 2022</t>
  </si>
  <si>
    <t>Liquidation of Check No. 4275</t>
  </si>
  <si>
    <t>Salary of JO/Contractual/Emergency Employees for the period April 1-15, 2022</t>
  </si>
  <si>
    <t>04/22/2022</t>
  </si>
  <si>
    <t>Liquidation of Check No. 4293</t>
  </si>
  <si>
    <t>Salary of COS Contractual/Emergency Employees for the period April 1-15, 2022</t>
  </si>
  <si>
    <t>Liquidation of Check No. 4294</t>
  </si>
  <si>
    <t>Salary of contractual/emergency employees at DRT Campus for the period April 1-15, 2022</t>
  </si>
  <si>
    <t>Liquidation of Check No. 4295</t>
  </si>
  <si>
    <t>04/25/2022</t>
  </si>
  <si>
    <t>Per diem for Conducting of Team Building Activity on April 28-29, 2022 at Iba, Zambales</t>
  </si>
  <si>
    <t>Liquidation of Check No. 4297</t>
  </si>
  <si>
    <t>Liquidation of Check No. 4297 (OR#6389020)</t>
  </si>
  <si>
    <t>Honoraria of the Project Staff for the project titled: Going  Back to Basic:Plant, Raise &amp; Sustain the Chemical Pesticide-Free Integrated Backyard Farming for the month of March 2022</t>
  </si>
  <si>
    <t>Liquidation of Check No. 60738</t>
  </si>
  <si>
    <t>Scholarship from Crop Protection Association of the Philippines for Second Semester Academic Year 2021-2022</t>
  </si>
  <si>
    <t>Liquidation of Check No. 60739</t>
  </si>
  <si>
    <t>04/20/2022</t>
  </si>
  <si>
    <t>Honoraria of the Project Staff for the project titled: Karne ng Kuneho para sa Kalusugan at Kabuhayan (4K Program) for the month of March, 2022</t>
  </si>
  <si>
    <t>Liquidation of Check No. 60759</t>
  </si>
  <si>
    <t>Honoraria of the Project Staff for the project titled: Establishing a Viable Enterprise using Free-Range Chicken Production Technology in Bulacan for the month of March 2022</t>
  </si>
  <si>
    <t xml:space="preserve">Liquidation of Check No. 60760 </t>
  </si>
  <si>
    <t>Honoraria of the Project Staff for the project titled: Accelerating the Adoption of Aerobic Rice Technology in Region 3 for the month of March 2022</t>
  </si>
  <si>
    <t>Liquidation of Check No. 60761</t>
  </si>
  <si>
    <t>05/18/2022</t>
  </si>
  <si>
    <t>Cash prize of the winners for the Virtual SUC III Olympics 2021 held on April 18-22, 2022</t>
  </si>
  <si>
    <t>Liquidation of Check No. 73503470</t>
  </si>
  <si>
    <t>Internet Allowance of Faculty from College of Agriculture for the period February 2, 2022 to March 31, 2022</t>
  </si>
  <si>
    <t>Liquidation of Check No. 73503471</t>
  </si>
  <si>
    <t>Internet Allowance of Faculty from Institute of Engineering and Applied Technology for the period February 2, 2022 to March 31, 2022</t>
  </si>
  <si>
    <t>Liquidation of Check No. 73503472</t>
  </si>
  <si>
    <t>05/20/2022</t>
  </si>
  <si>
    <t>Wages of Trainors of different sports for SUC III Olympics 2021 for the period of January to April 2022</t>
  </si>
  <si>
    <t>Liquidation of Check No. 73503474</t>
  </si>
  <si>
    <t>Incentives of BASC Cooperating Principals, Head Teachers and Cooperating Teachers for Second Semester AY 2021-2022</t>
  </si>
  <si>
    <t>Liquidation of Check No. 73503475</t>
  </si>
  <si>
    <t>Salary of JO Contractual/Emergency Employees for the period April 16-30, 2022</t>
  </si>
  <si>
    <t>Liquidation of Check No. 4308</t>
  </si>
  <si>
    <t>Salary of Contractual/Emergency Employees at DRT Campus for the period April 16-30, 2022</t>
  </si>
  <si>
    <t>Liquidation of Check No. 4309</t>
  </si>
  <si>
    <t>Salary of COS Contractual/Emergency Employees for the period April 16-30, 2022</t>
  </si>
  <si>
    <t>Liquidation of Check No. 4310</t>
  </si>
  <si>
    <t>Salary of Part-time Instructors for the period April 1-30, 2022</t>
  </si>
  <si>
    <t>05/17/2022</t>
  </si>
  <si>
    <t>Liquidation of Check No. 4315</t>
  </si>
  <si>
    <t>Honoraria of the BASC Board of Trustees for the Pre-board meeting (AREC) on May 19, 2022 via zoom</t>
  </si>
  <si>
    <t>Liquidation of Check No. 4334</t>
  </si>
  <si>
    <t>Salary of Contractual/Emergency Employees at DRT Campus for the period May 1-15, 2022</t>
  </si>
  <si>
    <t>Liquidation of Check No. 4335</t>
  </si>
  <si>
    <t>Salary of JO Contractual/Emergency Employees for the period May 1-15, 2022</t>
  </si>
  <si>
    <t>Liquidation of Check No. 4336</t>
  </si>
  <si>
    <t>Salary of COS Contractual/Emergency Employees for the period May 1-15, 2022</t>
  </si>
  <si>
    <t>Liquidation of Check No. 4338</t>
  </si>
  <si>
    <t>Honoraria of the Project Staff for the project titled:Strengthening Communities Affected by Covid-19 Pandemic thru Urban Gardening in Bulacan for the month of March 2022</t>
  </si>
  <si>
    <t>Liquidation of Check No. 60776</t>
  </si>
  <si>
    <t>Honoraria of the Project Staff for the project titled:Strengthening Communities Affected by Covid-19 Pandemic thru Urban Gardening in Bulacan for the month of April 2022</t>
  </si>
  <si>
    <t>05/25/2022</t>
  </si>
  <si>
    <t>Liquidation of Check No. 60810</t>
  </si>
  <si>
    <t>Honoraria of the Project Staff for the project titled: Accelerating the Adoption of Aerobic Rice Technology in Region 3 for the month of April 2022</t>
  </si>
  <si>
    <t>Liquidation of Check No. 60811</t>
  </si>
  <si>
    <t>05/30/2022</t>
  </si>
  <si>
    <t>Financial Assistance to Farmer-Cooperators of the project: Region 3 Invasion: Upscaling of Diversified and Integrated Rice-Based Farming System in the Upland Areas of Central Luzon (Norzagaray, Bulacan) 2nd Cycle June 2022 to May 2023</t>
  </si>
  <si>
    <t>Liquidation of Check No. 60850</t>
  </si>
  <si>
    <t>Cash Prize of the 20th Regional Higher Education Press Conference held May 5-7, 2022</t>
  </si>
  <si>
    <t>Liquidation of Check No. 73503514</t>
  </si>
  <si>
    <t>Per Diem of the Board Members for the 2nd Quarter (97th) Regular Board Meeting on June 1, 2022 at CHED Central (as per DBM Budget Circular 2003-6 dated September 29, 2003)</t>
  </si>
  <si>
    <t>Liquidation of Check No. 73503515</t>
  </si>
  <si>
    <t>Cash Prize of the winners for the Regional Convention of Teacher Education Students 2022 held on Febraury 16-18, 2022</t>
  </si>
  <si>
    <t>Liquidation of Check No. 73503516</t>
  </si>
  <si>
    <t>06/14/2022</t>
  </si>
  <si>
    <t>Honorarium of the BASC NSTP-CWTS Personnel-Second Semester A.Y. 2021-2022</t>
  </si>
  <si>
    <t>Liquidation of Check No. 73503546</t>
  </si>
  <si>
    <t>Honoraria from the Institute of Graduate Studies for Final Oral Defense (2nd Semester AY 2021-2022 Ph.D.)</t>
  </si>
  <si>
    <t>Liquidation of Check No. 73503547</t>
  </si>
  <si>
    <t>Honoraria from the Institute of Graduate Studies for Final Oral Defense (2nd Semester AY 2021-2022 MaE.D.)</t>
  </si>
  <si>
    <t>07/19/2022</t>
  </si>
  <si>
    <t>Liquidation of Check No. 73503548</t>
  </si>
  <si>
    <t>Honoraria from the Institute of Graduate Studies for Pre-Oral Defense (2nd Semester AY 2021-2022 MaE.D.)</t>
  </si>
  <si>
    <t>Liquidation of Check No. 73503549</t>
  </si>
  <si>
    <t>06/20/2022</t>
  </si>
  <si>
    <t>Incentive of Students and Coaches who won in the 71st PSABE Annual Convention 18th Agriculture Engineering Conference held last April 25-27, 2022.</t>
  </si>
  <si>
    <t>Liquidation of Check No. 73503567</t>
  </si>
  <si>
    <t>Cash prize of the winners in Tiktok Challenge to the "International Research Conference on Information Technology Education IRCITE 2022" held on April 22, 2022</t>
  </si>
  <si>
    <t>Liquidation of Check No. 4363</t>
  </si>
  <si>
    <t>Loyalty Pay for rendering continuous service for the month of May and June 2022</t>
  </si>
  <si>
    <t>06/15/2022</t>
  </si>
  <si>
    <t>Liquidation of Check No. 4364</t>
  </si>
  <si>
    <t>Honoraria of the BASC Board of Trustees for the Pre-Board Meeting (AFC) on May 19, 2022 via zoom</t>
  </si>
  <si>
    <t>Liquidation of Check No. 4365</t>
  </si>
  <si>
    <t>Per diem of the Board Members for the 2nd Quarter (97th) Regular Board Meeting on June 1, 2022 at CHED Central (as per DBM Budget Circular 2003-6 dated September 29, 2003)</t>
  </si>
  <si>
    <t>Liquidation of Check No. 4366</t>
  </si>
  <si>
    <t>Salary of JO Contractual/Emergency Employees for the period May 16-31, 2022</t>
  </si>
  <si>
    <t>Liquidation of Check No. 4367</t>
  </si>
  <si>
    <t>Salary of COS Contractual/Emergency Employees for the period May 16-31, 2022</t>
  </si>
  <si>
    <t>Liquidation of Check No. 4368</t>
  </si>
  <si>
    <t>Salary of Contractual/Emergency Employees at DRT Campus for the period May 16-31, 2022</t>
  </si>
  <si>
    <t>Liquidation of Check No. 4369</t>
  </si>
  <si>
    <t>Salary of JO Contractual/Emergency Employees for the period June 1-15, 2022</t>
  </si>
  <si>
    <t>06/22/2022</t>
  </si>
  <si>
    <t>Liquidation of Check No. 4400</t>
  </si>
  <si>
    <t>Salary of COS Contractual/Emeregency Employees for the period June 1-15, 2022</t>
  </si>
  <si>
    <t>Liquidation of Check No. 4401</t>
  </si>
  <si>
    <t>Salary of Contractual/Emergency Employees at DRT Campus for the period June 1-15, 2022</t>
  </si>
  <si>
    <t>Liquidation of Check No. 4402</t>
  </si>
  <si>
    <t>Honoraria of Search Committee for Private Sector Representatives to the BASC Board of Trustees held January 20, March 29, May 23, May 27 and June 6, 2022 via Zoom</t>
  </si>
  <si>
    <t>Liquidation of Check No. 4403</t>
  </si>
  <si>
    <t>Salary of Contractual/Emergency Employees at DRT Campus for the period June 16-30, 2022</t>
  </si>
  <si>
    <t>Liquidation of Check No. 4420</t>
  </si>
  <si>
    <t>Payment of Premium as per COA-DBM Joint Circular No. 2 of Contractual/Emergency Employees for the period of January to June 2022</t>
  </si>
  <si>
    <t>Liquidation of Check No. 4421</t>
  </si>
  <si>
    <t>Salary of JO Contractual/Emergency Employees for the period June 16-30, 2022</t>
  </si>
  <si>
    <t>Liquidation of Check No. 4422</t>
  </si>
  <si>
    <t>Salary of COS Contractual/Emergency Employees for the period June 1-30, 2022</t>
  </si>
  <si>
    <t>Liquidation of Check No. 4423</t>
  </si>
  <si>
    <t>Honoraria of the Project Staff for the project titled: Karne ng Kuneho para sa Kalusugan at Kabuhayan (4K Program) for the month of April 2022</t>
  </si>
  <si>
    <t>Liquidation of Check No. 60858</t>
  </si>
  <si>
    <t>Honoraria of the Project Staff for the project titled: Establishing a Viable Enterprise using Free Range Chicken Production Technology in Bulacan for the month of April 2022</t>
  </si>
  <si>
    <t>Liquidation of Check No. 60859</t>
  </si>
  <si>
    <t>Financial Assistance to Farmer-Cooperators of the project: Region 3 Invasion: Upscaling of Diversified and Integrated Rice-Based Farming System in the Upland Areas of Central Luzon (Abucay, Bataan) 1st Cycle June 2022-May 2023</t>
  </si>
  <si>
    <t>Liquidation of Check No. 60860</t>
  </si>
  <si>
    <t>Honoraria of Resource Speakers for the project: Strengthening the Communities Affected by Covid-19 Pandemic thru Urban Gardening in Bulacan for the period May 16-30, 2022</t>
  </si>
  <si>
    <t>Liquidation of Check No. 60867</t>
  </si>
  <si>
    <t>Honoraria of the Project Staff for the project titled: Organic Lettuce Production in Support to Organic Agriculture Technology Demonstration in San Ildefonso, Bulacan for the period of March to April 2022</t>
  </si>
  <si>
    <t>Liquidation of Check No. 60873</t>
  </si>
  <si>
    <t>06/17/2022</t>
  </si>
  <si>
    <t>Honoraria of the Project Staff for the project titled: Accelerating the Adoption of Aerobic Rice Technology in Region 3 for the month of May 2022</t>
  </si>
  <si>
    <t>Liquidation of Check No. 60882</t>
  </si>
  <si>
    <t>Honoraria of the Project Staff for the project titled: Establishing a Viable Enterprise using Free Range Chicken Production Technology in Bulacan for the month of May 2022</t>
  </si>
  <si>
    <t>Liquidation of Check No. 60883</t>
  </si>
  <si>
    <t>Honoraria of the Project Staff for the project titled: Karne ng Kuneho para sa Kalusugan at Kabuhayan (4K Program) for the month of May 2022</t>
  </si>
  <si>
    <t>Liquidation of Check No. 60887</t>
  </si>
  <si>
    <t>Financial Assistance to the Farmers (Roll Over Scheme) "Strengthening BASC Technology Farmer's Adoption through Extension Services for Sustainable Rural Development (Sumandig, San Ildefonso, Bulacan) 4th Cycle (June 2022-October 2022)</t>
  </si>
  <si>
    <t>06/24/2022</t>
  </si>
  <si>
    <t>Liquidation of Check No. 60888</t>
  </si>
  <si>
    <t>Financial Assistance to the Farmers (Roll Over Scheme) "Strengthening BASC Technology Farmer's Adoption through Extension Services for Sustainable Rural Development (Alagao, San Ildefonso, Bulacan) 4th Cycle (June 2022-October 2022)</t>
  </si>
  <si>
    <t>Liquidation of Check No. 60889</t>
  </si>
  <si>
    <t>Financial Assistance to the Farmers (Roll Over Scheme) "Strengthening BASC Technology Farmer's Adoption through Extension Services for Sustainable Rural Development (Umpucan, San Ildefonso, Bulacan) 4th Cycle (June 2022-October 2022)</t>
  </si>
  <si>
    <t>Liquidation of Check No. 60890</t>
  </si>
  <si>
    <t>06/21/2022</t>
  </si>
  <si>
    <t>Tertiary Education Subsidy (TES) Grantees First Semester AY 2021-2022</t>
  </si>
  <si>
    <t>Liquidation of Check No. 60895</t>
  </si>
  <si>
    <t>CHED Student Financial Assistance Programs (StuFAPs) Tulong-Agri Program (TAP) 2nd Sem AY 2021-2022</t>
  </si>
  <si>
    <t>Liquidation of Check No. 40738</t>
  </si>
  <si>
    <t>Tulong Dunong Program-Tertiary Education Subsidy (TDP-TES) Beneficiaries for First Semester AY 2020-2021</t>
  </si>
  <si>
    <t>Liquidation of Check No. 40739</t>
  </si>
  <si>
    <t>Liquidation of Check No. 40740</t>
  </si>
  <si>
    <t>Liquidation of Check No. 40741</t>
  </si>
  <si>
    <t>Liquidation of Check No. 40741 (OR#5435129)</t>
  </si>
  <si>
    <t>06/28/2022</t>
  </si>
  <si>
    <t>Honoraria of the Project: Strengthening Communities Affected by Covid-19 Pandemic thru Urban Gardening in Bulacan for the month of May 2022</t>
  </si>
  <si>
    <t>07/14/2022</t>
  </si>
  <si>
    <t>Liquidation of Check No. 60903</t>
  </si>
  <si>
    <t>Honoraria of the Project: Multi-Location Adaptation Trail for the Irrigated Lowland Imbred entries (NCt-MAT) 2021 for the month of January-December 2021</t>
  </si>
  <si>
    <t>Liquidation of Check No. 60911</t>
  </si>
  <si>
    <t>06/29/2022</t>
  </si>
  <si>
    <t>Honoraria of the Project: Field Performance Trial for the Hybrids (NCT-HR) for the month of January to December 2021</t>
  </si>
  <si>
    <t>Liquidation of Check No. 60912</t>
  </si>
  <si>
    <t>Petty Cash Fund</t>
  </si>
  <si>
    <t>Liquidation of Check No. 4362</t>
  </si>
  <si>
    <t>07/20/2022</t>
  </si>
  <si>
    <t>Salary of JO Contractual/Emergency Employees for the period July 1-15, 2022</t>
  </si>
  <si>
    <t>07/22/2022</t>
  </si>
  <si>
    <t>Liquidation of Check No. 82127317</t>
  </si>
  <si>
    <t>Salary of Contractual/Emergency Employees at DRT Campus for the period July 1-15, 2022</t>
  </si>
  <si>
    <t>Liquidation of Check No. 82127318</t>
  </si>
  <si>
    <t>07/21/2022</t>
  </si>
  <si>
    <t>Salary of laborer for the repair of water pump of green house for the period June 27 to July 2, 2022</t>
  </si>
  <si>
    <t>07/27/2022</t>
  </si>
  <si>
    <t>Liquidation of Check No. 82127323</t>
  </si>
  <si>
    <t>07/26/2022</t>
  </si>
  <si>
    <t>Salary of COS Contractual/Emergency Employees for the period July 1-15, 2022</t>
  </si>
  <si>
    <t>Liquidation of Check No. 82127325</t>
  </si>
  <si>
    <t>Loyalty Pay for rendering continuous service for the month of July 2022</t>
  </si>
  <si>
    <t>07/18/2022</t>
  </si>
  <si>
    <t>Liquidation of Check No. 4425</t>
  </si>
  <si>
    <t>Per diem of the Board Members for the 2nd Quarter (97th) Regular Board Meeting on June 24, 2022 at CHED Central (As per DBM Budget Circular 2003-6 dated September 29, 2003)</t>
  </si>
  <si>
    <t>Liquidation of Check No. 4426</t>
  </si>
  <si>
    <t>Liquidation of Check No. 4427</t>
  </si>
  <si>
    <t>Liquidation of Check No. 4451</t>
  </si>
  <si>
    <t>Financial Assistance to Farmer-Cooperators of the Project Region 3 Invasion: Upscaling of Diversified and Integrated Rice-Based Farming System in the Upland Areas of Central Luzon (Magalang, Pampanga) 6th Cycle (WS &amp; DS - June 2022 to May 2023)</t>
  </si>
  <si>
    <t>Liquidation of Check No. 60922</t>
  </si>
  <si>
    <t>Honoraria of the Resoure Speakers for the training on Breeder Rabbit Management and Rabbit Meat Processing on July 21, 2022</t>
  </si>
  <si>
    <t>Liquidation of Check No. 60957</t>
  </si>
  <si>
    <t>Honoraria of the Project Staff for the project tittled: Accelerating the Utilization of Aerobic Rice Technology Adoption in Central Luzon for the month of June 2022</t>
  </si>
  <si>
    <t>Liquidation of Check No. 60963</t>
  </si>
  <si>
    <t>Financial Assistance to the Farmers-Cooperators (Roll Over Scheme) for the project: "Sustainability of Diversified and Integrated Rice-Based Farming System in Upland and Rainfed Areas of Bulacan" 1st Cycle (WS-August 2022 to July 2023)</t>
  </si>
  <si>
    <t>Liquidation of Check No. 60983</t>
  </si>
  <si>
    <t>07/28/2022</t>
  </si>
  <si>
    <t>Honoraria of the Project Staff for the project titled: Strengthening Communities Affected by Covid-19 Pandemic thru Urban Gardening in Bulacan for the month of June 2022</t>
  </si>
  <si>
    <t>Liquidation of Check No. 60985</t>
  </si>
  <si>
    <t>Honoraria of the Evaluators for the forthcoming 20th Agency-in-House Review of Completed and On-going Research, Development or Extension Projects and Social Researches on August 17, 2022</t>
  </si>
  <si>
    <t>08/17/2022</t>
  </si>
  <si>
    <t>Liquidation of Check No. 82127345</t>
  </si>
  <si>
    <t>Incentives of Student-Athletes who participated in the Eagle Cup Battle of the Champions an International Online Taekwondo Competitions held last March 6, 2022 in Korea</t>
  </si>
  <si>
    <t>Liquidation of Check No. 82127346</t>
  </si>
  <si>
    <t>Honoraria of Faculty from Institute of Education - MAEd Second Semester, 2021</t>
  </si>
  <si>
    <t>Liquidation of Check No. 82127347</t>
  </si>
  <si>
    <t>Honorarium of the BASC NSTP-ROTC Personnel - Second Semester AY 2021-2022</t>
  </si>
  <si>
    <t>08/16/2022</t>
  </si>
  <si>
    <t>Liquidation of Check No. 82127348</t>
  </si>
  <si>
    <t>Salary of JO Contractual/Emergency Employees for the period July 16-31, 2022</t>
  </si>
  <si>
    <t>Liquidation of Check No. 82127349</t>
  </si>
  <si>
    <t>Salary of Contractual/Emergency Employees at DRT Campus for the period july 16-31, 2022</t>
  </si>
  <si>
    <t>Liquidation of Check No. 82127350</t>
  </si>
  <si>
    <t>Honoraria of Faculty of the BASC-BTVC Project on the Extension of Course Offerings in Balagtas, Bulacan as per approved MOA (Self-Liquidating Project) 2nd Sem 2019-2022 and 1st Sem 2020-2021</t>
  </si>
  <si>
    <t>08/26/2022</t>
  </si>
  <si>
    <t>Liquidation of Check No. 82127351</t>
  </si>
  <si>
    <t>Overtime pay of Contractual/Emergency Employees for the period of July 16-31, 2022</t>
  </si>
  <si>
    <t>08/18/2022</t>
  </si>
  <si>
    <t>Liquidation of Check No. 82127367</t>
  </si>
  <si>
    <t>Honoraria for MSA Comprehensive Examination for 2nd Sem AY 2021-2022</t>
  </si>
  <si>
    <t>09/30/2022</t>
  </si>
  <si>
    <t>Liquidation of Check No. 82127375</t>
  </si>
  <si>
    <t>Honoraria for MSA Final Defense for 2nd Sem AY 2021-2022</t>
  </si>
  <si>
    <t>08/25/2022</t>
  </si>
  <si>
    <t>Liquidation of Check No. 82127376</t>
  </si>
  <si>
    <t>Honoraria for CA Graduate Studies Faculty for 2nd Sem AY 2021-2022</t>
  </si>
  <si>
    <t>Liquidation of Check No. 82127377</t>
  </si>
  <si>
    <t>Salary of JO Contractual/Emergency Employees for the period August 1-15, 2022</t>
  </si>
  <si>
    <t>Liquidation of Check No. 82127378</t>
  </si>
  <si>
    <t>Salary of Contractual/Emergency Employees at DRT Campus for the period August 1-15, 2022</t>
  </si>
  <si>
    <t>08/19/2022</t>
  </si>
  <si>
    <t>Liquidation of Check No. 82127379</t>
  </si>
  <si>
    <t>Regitration fee of Adviser, Editorial Board and Staff participants during Journalist Press Freedom Congress (YJ-PFC) 2022 on August 30, 2022</t>
  </si>
  <si>
    <t>Liquidation of Check No. 82127380</t>
  </si>
  <si>
    <t>Per diem of the Board Members for the Special Meeting on August 22, 2022 (per DBM Budget Circular 2003-6 dated Sept 29, 2003)</t>
  </si>
  <si>
    <t>09/29/2022</t>
  </si>
  <si>
    <t>Liquidation of Check No. 82127390</t>
  </si>
  <si>
    <t>Honoraria for Ph.D. Final Oral Defense Summer 2021-2022</t>
  </si>
  <si>
    <t>Liquidation of Check No. 82127400</t>
  </si>
  <si>
    <t>08/31/2022</t>
  </si>
  <si>
    <t>Honoraria for Graduate Studies Faculty for Summer AY 2021-2022</t>
  </si>
  <si>
    <t>Liquidation of Check No. 82127417</t>
  </si>
  <si>
    <t>Honoraria for MAEd Comprehensive Examination 2nd Semester AY 2021-2022</t>
  </si>
  <si>
    <t>Liquidatrion of Check No. 82127418</t>
  </si>
  <si>
    <t>Honoraria for MAEd Final Oral Defense Summer 2021-2022</t>
  </si>
  <si>
    <t>Liquidation of Check No. 82127419</t>
  </si>
  <si>
    <t>Honoraria for MAEd Pre Oral Defense Summer 2021-2022</t>
  </si>
  <si>
    <t>Liquidation of Check No. 82127420</t>
  </si>
  <si>
    <t>Honoraria for MAEd Comprehensive Examination Summer AY 2021-2022</t>
  </si>
  <si>
    <t>Liquidation of Check No. 82127421</t>
  </si>
  <si>
    <t>Honoraria for the Guest Lecturer for the 10-day Field Study Seminar-Workshop 2022 Theme: "Field Study Seminar-Workshop 2022: Emerging Trends in the Philippine Education System" on July 18-22, July 25-29, 2022</t>
  </si>
  <si>
    <t>Liquidation of Check No. 4471</t>
  </si>
  <si>
    <t>Salary Adjustment on Step Increments for the month of January to July 2022</t>
  </si>
  <si>
    <t>Liquidation of Check No. 4473</t>
  </si>
  <si>
    <t>Per diem of the Resource Persons for the 1st Quarter (96th) and 2nd Quarter (97th) of 2022 Regular Meeting held last March 24, 2022 and June 24, 2022 at CHED Central Office (as per DBM Budget Circular 2003-6 dated September 20, 2003)</t>
  </si>
  <si>
    <t>Liquidation of Check No. 4474</t>
  </si>
  <si>
    <t>Liquidation of Check No. 4475</t>
  </si>
  <si>
    <t>Per diem of the Board Members for the Special Meeting on August 2, 2022 via zoom (as per DBM Budget Circular 2003-6 dated September 29, 2003)</t>
  </si>
  <si>
    <t>Liquidation of Check No. 4517</t>
  </si>
  <si>
    <t>Meal allowance of the Board Members for the Special Meeting on August 2, 2022 via zoom</t>
  </si>
  <si>
    <t>Liquidation of Check No. 4518</t>
  </si>
  <si>
    <t>Registration fee in attendance to Civil Service Commission "Lakad-Sayaw at Ehersisyo para sa Matatag at Makabagong Lingkod Bayan" on September 2, 2022 in line with the Celebration of the Philippine Civil Service Anniversary with the theme "Transforming Public Servant-Heroes" Service in the Next Decade: Honing Agile and Future-Ready</t>
  </si>
  <si>
    <t>Liquidation of Check No. 4520</t>
  </si>
  <si>
    <t>Meal Allowance of Resource Persons for the Special Board Meeting on August 22, 2022 via zoom</t>
  </si>
  <si>
    <t>Liquidation of Check No. 4525</t>
  </si>
  <si>
    <t>Honoraria of the Administration and Finance (AFC) meeting on September 6, 2022 via zoom</t>
  </si>
  <si>
    <t>Liquidation of Check No. 4528</t>
  </si>
  <si>
    <t>Meal Allowance of the Administration and Finance Committee (AFC) on September 6, 2022 via zoom</t>
  </si>
  <si>
    <t>Liquidation of Check No. 4529</t>
  </si>
  <si>
    <t>Honoraria of the Project Staff for the project titled: Karne ng Kuneho para sa Kalusugan at Kabuhayan (4K Program) for the month of June 2022</t>
  </si>
  <si>
    <t>Liquidation of Check No. 102316</t>
  </si>
  <si>
    <t>Honoraria of the Project Staff for the project titled: Accelerating the Utilization of Aerobic Rice Technology Adoption in Central Luzon for the month of July, 2022</t>
  </si>
  <si>
    <t>Liquidation of Check No. 102318</t>
  </si>
  <si>
    <t>Honoraria of the Project Staff for the project titled: Establishing a Viable Enterprise using Free Range Chicken Production Technology in Bulacan for the month of June, 2022</t>
  </si>
  <si>
    <t>Liquidation of Check No. 102331</t>
  </si>
  <si>
    <t>Honoraria of the Project Leader and Staff for the project titled: Upscaling of Rice-Based Integrated Farming System in Bulacan for the month of July 2022</t>
  </si>
  <si>
    <t>Liquidation of Check No. 102332</t>
  </si>
  <si>
    <t>Honoraria of the Project Staff for the project titled: Karne ng Kuneho para sa Kalusugan at Kabuhayan (4K Program) for the month of July 2022</t>
  </si>
  <si>
    <t>Liquidation of Check No. 102337</t>
  </si>
  <si>
    <t>Honoraria of the Project Staff for the project titled: Strengthening Communities Affected by Covid-19 Pandemic thru Urban Gardening in Bulacan for the month July, 2022</t>
  </si>
  <si>
    <t>Liquidation of Check No. 102338</t>
  </si>
  <si>
    <t>Honoraria of the Project Staff for the project titled: Climate Smart Agriculture:Assessment for Adoption in Selected Provinces of Central Luzon for the month of July 2022</t>
  </si>
  <si>
    <t>085/31/2022</t>
  </si>
  <si>
    <t>Liquidation of Check No. 102339</t>
  </si>
  <si>
    <t>Honoraria of the Project Staff for the project titled: Integrated Rice Based Farming System in the Rainfed Lowland toward food security, profitability and sustainability - Phase 2 for the month of July 2022</t>
  </si>
  <si>
    <t>Liquidation of Check No. 102340</t>
  </si>
  <si>
    <t>Salary of Contractual/Emergency Employees at DRT Campus for the period August 16-31, 2022</t>
  </si>
  <si>
    <t>Liquidation of Check No. 82127424</t>
  </si>
  <si>
    <t>Salary of JO Contractual/Emergency Employees for the period August 16-31, 2022</t>
  </si>
  <si>
    <t>Liquidation of Check No. 82127425</t>
  </si>
  <si>
    <t>Salary of COS Contractual/Emergency Employees for the period August 16-31, 2022</t>
  </si>
  <si>
    <t>Liquidation of Check No. 82127427</t>
  </si>
  <si>
    <t>Per diem of the Board Members for the 3rd Quarter Board Meeting on September 23, 2022 at CHED Central Office (as per DBM Budget Circular 2003-6 dated September 29, 2003)</t>
  </si>
  <si>
    <t>Liquidation of Check No. 82127437</t>
  </si>
  <si>
    <t>Registration Fee for the 1st International Conference on NSTP Implementers and Disaster Risk Managers with the theme: "Empowered, Dedicated NSTP Implementers and Disaster Managers: A Key Milestone towards UN SDG and Ambisyon 2040's Realization to be held this September 21-23, 2022</t>
  </si>
  <si>
    <t>09/15/2022</t>
  </si>
  <si>
    <t>Liquidation of Check No. 82127453</t>
  </si>
  <si>
    <t>09/19/2022</t>
  </si>
  <si>
    <t>Liquidation of Check No. 82127454</t>
  </si>
  <si>
    <t>09/21/2022</t>
  </si>
  <si>
    <t>Salary of Contractual/Emergency Employees at DRT Campus for the period September 1-15, 2022</t>
  </si>
  <si>
    <t>09/28/2022</t>
  </si>
  <si>
    <t>Liquidation of Check No. 82127522</t>
  </si>
  <si>
    <t>Salary of JO Contractual/Emergency Employees for the period September 1-15, 2022</t>
  </si>
  <si>
    <t>09/23/2022</t>
  </si>
  <si>
    <t>Liquidation of Check No. 82127523</t>
  </si>
  <si>
    <t>Salary of COS Contractual/Emergency Employees for the period September 1-15, 2022</t>
  </si>
  <si>
    <t>Liquidation of Check No. 82127524</t>
  </si>
  <si>
    <t>Liquidation of Check No. 4535</t>
  </si>
  <si>
    <t>Honoraria of the Academic, Research and Extension Committee Meeting (AREC) on September 13, 2022 via zoom</t>
  </si>
  <si>
    <t>Liquidation of Check No. 4536</t>
  </si>
  <si>
    <t>09/14/2022</t>
  </si>
  <si>
    <t>Meal Allowance of the OSG during the Consultation meeting on September 07, 2022 via zoom</t>
  </si>
  <si>
    <t>Liquidation of Check No. 4541</t>
  </si>
  <si>
    <t>09/22/2022</t>
  </si>
  <si>
    <t>Registration Fee for Civil Service Commission "Three day live-in Seminar Workshop on Leave administration course for Effectiveness (LACE) and Gender Sensitivity Training (GEDSI) on September 28-30, 2022</t>
  </si>
  <si>
    <t>Liquidation of Check No. 4549</t>
  </si>
  <si>
    <t>Registration Fee for Virtual National Extension Conference with a theme "Forging the Partnership and Empowering Communities towards Achieving Sustainable Development" on October 6-7, 2022 at Technological University of the Philippines</t>
  </si>
  <si>
    <t>Liquidation of Check No. 4550</t>
  </si>
  <si>
    <t>Incentives and Cash Prizes for the winners in ther recently concluded Cultural and Literary Festival held last September 23, 2022</t>
  </si>
  <si>
    <t>Liquidation of Check No. 4552</t>
  </si>
  <si>
    <t>Honoraria of the Resource Speaker for Sports Clinic/Seminar Workshop in Different Sports Event this coming October, 2022</t>
  </si>
  <si>
    <t>Liquidation of Check No. 4555</t>
  </si>
  <si>
    <t>Honoraria of the Project Staff for the Project Titled: Establishing a Viable Enterprise using Free-Range Chicken Production Technology in Bulacan for the month of July 2022</t>
  </si>
  <si>
    <t>Liquidation of Check No. 102359</t>
  </si>
  <si>
    <t>Tertiary Education Subsidy (TES) Grantees Second Semester AY 2021-2022</t>
  </si>
  <si>
    <t>Liquidation of Check No. 40743</t>
  </si>
  <si>
    <t>Salary of Enumerator (On-call) for the project of DA-RFO3 "Climate Smart Agriculture: Assessment of Adoption in Selected Provinces in Central Luzon" for the period August 1-15, 2022</t>
  </si>
  <si>
    <t>Liquidation of Check No. 102372</t>
  </si>
  <si>
    <t>Honoraria of the Project Staff for the project titled: Climate Smart Agriculture:Assessment for Adoption in Selected Provinces of Central Luzon for the month of August 2022</t>
  </si>
  <si>
    <t>Liquidation of Check No. 102385</t>
  </si>
  <si>
    <t>Salary of Enumerator (On-call) for the project of DA-RO3 "Climate Smart Agriculture: Assessment of Adoption in Selected Provinces in Central Luzon" for the period August 16-31, 2022</t>
  </si>
  <si>
    <t>Liquidation of Check No. 102386</t>
  </si>
  <si>
    <t>Honoraria of the Project Staff for the project title: Accelerating the Utilization of Aerobic Rice Technology Adoptation in Central Luzon</t>
  </si>
  <si>
    <t>Liquidation of Check No. 102424</t>
  </si>
  <si>
    <t>Honoraria of the Project Leader and Staff for the project title: Upscaling of Rice-Based Integrated Farming System in Bulacan for the month of August 2022</t>
  </si>
  <si>
    <t>Liquidation of Check No. 102425</t>
  </si>
  <si>
    <t>Salary of Contractual/Emergency Employees at DRT Campus for the period September 16-30, 2022</t>
  </si>
  <si>
    <t>Liquidation opf Check No. 82127573</t>
  </si>
  <si>
    <t>Salary of COS Contractual/Emergency Employees for the period September 16-30, 2022</t>
  </si>
  <si>
    <t>Liquidation of Check No. 82127574</t>
  </si>
  <si>
    <t>Honoraria of Evaluators for the forthcoming 6th BASC Regional Research Conference which will be conducted face to face on Oct. 13, 2022</t>
  </si>
  <si>
    <t>10/13/2022</t>
  </si>
  <si>
    <t>Liquidation of Check No. 82127575</t>
  </si>
  <si>
    <t>Incidental Expenses and per diem of participants in Benchmarking  and MOU Signing at NEUST and ASCOT on October 26-28, 2022</t>
  </si>
  <si>
    <t>Liquidation of Check No. 82127576</t>
  </si>
  <si>
    <t>Salary of Job Order Employees for the period September 16-30, 2022</t>
  </si>
  <si>
    <t>Liquidation of Check No. 82127577</t>
  </si>
  <si>
    <t>Salary of Job Order and COS Employees for the period Sept. 16-30, 2022</t>
  </si>
  <si>
    <t>Liquidation of Check No. 82127608</t>
  </si>
  <si>
    <t>10/19/2022</t>
  </si>
  <si>
    <t>Honoraria for MSA Final Defense for Summer 2022</t>
  </si>
  <si>
    <t>11/16/2022</t>
  </si>
  <si>
    <t>Liquidation of Check No. 82127677</t>
  </si>
  <si>
    <t>Honoraria for PhD Comprehensive Examination for Summer 2022</t>
  </si>
  <si>
    <t>Liquidation of Check No. 82127678</t>
  </si>
  <si>
    <t>Honoraria for MSA Comprehensive Examination for Summer 2022</t>
  </si>
  <si>
    <t>11/15/2022</t>
  </si>
  <si>
    <t>Liquidation of Check No. 82127679</t>
  </si>
  <si>
    <t>10/20/2022</t>
  </si>
  <si>
    <t>Salary of Job Order Employees for the period October 1-15, 2022</t>
  </si>
  <si>
    <t>10/21/2022</t>
  </si>
  <si>
    <t>Liquidation of Check No. 82127680</t>
  </si>
  <si>
    <t>Salary of Contractual/Emergency Employees at DRT Campus for the period October 1-15, 2022</t>
  </si>
  <si>
    <t>10/24/2022</t>
  </si>
  <si>
    <t>Liquidation of Check No. 82127681</t>
  </si>
  <si>
    <t>Salary of COS Contractual/Emergency Employees for the period October 1-15, 2022</t>
  </si>
  <si>
    <t>10/26/2022</t>
  </si>
  <si>
    <t>Liquidation of Check No. 82127682</t>
  </si>
  <si>
    <t>Clothing Allowance for CY 2022</t>
  </si>
  <si>
    <t>Liquidation of Check No. 4571</t>
  </si>
  <si>
    <t>Salary and PERA/ACA of BASC faculty for the period October 1-15, 2022</t>
  </si>
  <si>
    <t>Liquidation of Check No. 4573</t>
  </si>
  <si>
    <t>Salary and PERA/ACA of BASC faculty for the period October 16-30, 2022</t>
  </si>
  <si>
    <t>10/27/2022</t>
  </si>
  <si>
    <t>Liquidation of Check No . 4582</t>
  </si>
  <si>
    <t>Cash Prizes for the Winners and Honorarium for the Tournaments Officials and Judges on Selected Sports Tournament which was held September 20 to October 4, 2022</t>
  </si>
  <si>
    <t>Liquidation of Check No. 4585</t>
  </si>
  <si>
    <t>Honoraria of the Project Staff for the project titled: Strengthening Communities Affected by Covid-19 Pandemic thru Urban Gardening in Bulacan for the month August, 2022</t>
  </si>
  <si>
    <t>Liquidation of Check No. 102437</t>
  </si>
  <si>
    <t>Honoraria of the Project Staff for the Project titled: Integrated Rice Based Farming System in the Rainfed Lowland toward Food Security, Profitability and Sustainability Phase 2 for the month August 2022</t>
  </si>
  <si>
    <t>Liquidation of Check No. 102438</t>
  </si>
  <si>
    <t>Honoraria of the Project Staff for the Project titled: Result-Based Monitoring 'and Evaluation (RBME) of PPAs for the year 2019 for the month of Aug. 2022</t>
  </si>
  <si>
    <t>Liquidation of Check No. 102439</t>
  </si>
  <si>
    <t>Honoraria for the Project: Karne ng Kuneho para sa Kalusugan at Kabuhayan (4K Program) for the period of August, 2022</t>
  </si>
  <si>
    <t>10/25/2022</t>
  </si>
  <si>
    <t>Liquidation of Check No. 102452</t>
  </si>
  <si>
    <t>Salary of Research Assistants for the Project of CHED "Karne ng Kuneho para sa Kalusugan at Kabuhayan (4K Program) for the period August 16-31, 2022</t>
  </si>
  <si>
    <t>Liquidation of Check No. 102453</t>
  </si>
  <si>
    <t>Salary of Enumerator (on-call) for the Project Results Based Monitoring and Evaluation (RBME) of PPAs for the year 2019 for the period of August 22 to September 28, 2022</t>
  </si>
  <si>
    <t>10/14/2022</t>
  </si>
  <si>
    <t>Liquidation of Check No. 102454</t>
  </si>
  <si>
    <t>Tulong Dunong Program Tertiary Education Subsidy (TDP-TES) Grantees for Second Semester A.Y. 2020-2021</t>
  </si>
  <si>
    <t>Liquidation of Check No. 40745</t>
  </si>
  <si>
    <t>Liquidation of Check No. 40746</t>
  </si>
  <si>
    <t>Liquidation of Check No. 40747</t>
  </si>
  <si>
    <t>Tertiary Education Subsidy (TES) for Second Semester A.Y. 2020-2021</t>
  </si>
  <si>
    <t>Liquidation of Check No. 40748</t>
  </si>
  <si>
    <t>10/18/2022</t>
  </si>
  <si>
    <t>Honoraria of the Project Staff for the Project titled: Accelerating the Utilization of Aerobic Rice Technologyh Adoptation in Central Luzon for the month of September, 2022</t>
  </si>
  <si>
    <t>Liquidation of Check No. 102474</t>
  </si>
  <si>
    <t>Salary of Research Assistants for the Project of CHED "Karne ng Kuneho Para sa Kalusugan at Kabuhayan (4k Program) for the period September 1-30, 2022</t>
  </si>
  <si>
    <t>Liquidation of Check No. 102475</t>
  </si>
  <si>
    <t>Honoraria of the Project Staff for the Project titled: Strengthening Communities Affected by Covid-19 Pandemic thru Urban Gardening in Bulacan for the month September 202</t>
  </si>
  <si>
    <t>10/28/2022</t>
  </si>
  <si>
    <t>Liquidation of Check No. 102484</t>
  </si>
  <si>
    <t>Salary of Enumerator (On-call) for the project of DA-RFO3 "Climate Smart Agriculture: Assessment of Adoption in Selected Provinces in Central Luzon" for the period September 1-15, 2022</t>
  </si>
  <si>
    <t>Liquidation of Check No. 102491</t>
  </si>
  <si>
    <t>Honoraria of the Project Staff for the project titled: Climate Smart Agriculture: Assessment for Adoption in Selected Provinces of Central Luzon for the month of September 2022</t>
  </si>
  <si>
    <t>Liquidation of Check No. 102492</t>
  </si>
  <si>
    <t>Honoraria of the Project titled: Result-Based Monitoring and Evaluation (RBME) of PPAs for the year 2019 for the month of September 2022</t>
  </si>
  <si>
    <t>Liquidation of Check No. 102493</t>
  </si>
  <si>
    <t>Scholarship Grants for Crop Protection Association of the Philippines for First Semester Academic Year 2022-2023</t>
  </si>
  <si>
    <t>Liquidation of Check No. 102494</t>
  </si>
  <si>
    <t>Students Incentives Program for the First Semester of Academic Year 2022-2023</t>
  </si>
  <si>
    <t>11/24/2022</t>
  </si>
  <si>
    <t>Liquidation of Check No. 82127722</t>
  </si>
  <si>
    <t>Salary of Job Order Employees for the period October 16-31, 2022</t>
  </si>
  <si>
    <t>Liquidation of Check No. 82127723</t>
  </si>
  <si>
    <t>Salary of COS Contractual/Emergency Employees for the period October 16-31, 2022</t>
  </si>
  <si>
    <t>Liquidation of Check No. 82127724</t>
  </si>
  <si>
    <t>Salary of Contractual/Emergency Employees at DRT Campus for the period October 16-31, 2022</t>
  </si>
  <si>
    <t>Liquidation of Check No. 82127725</t>
  </si>
  <si>
    <t>Honoraria for College of Agriculture Graduate Studies for MSA and PhD Summer, 2022</t>
  </si>
  <si>
    <t>11/14/2022</t>
  </si>
  <si>
    <t>Liquidation of Check No. 82127726</t>
  </si>
  <si>
    <t>Honoraria of the resource speakers for Sports Clinic/Seminar Workshop in Different Sports Event this coming November, 2022</t>
  </si>
  <si>
    <t>Liquidation of Check No. 82127764</t>
  </si>
  <si>
    <t>Honoraria of the Pre-board Committee on November 11, 2022</t>
  </si>
  <si>
    <t>12/13/2022</t>
  </si>
  <si>
    <t>Liquidation of Check No. 82127765</t>
  </si>
  <si>
    <t>Liquidation of Check No. 82127765 (OR#7579073)</t>
  </si>
  <si>
    <t>Meal Allowance of the OSG during consultation meeting on November 3, 2022 via zoom</t>
  </si>
  <si>
    <t>Liquidation of Check No. 82127766</t>
  </si>
  <si>
    <t>Cash Prizes for the Induction Ceremony and Induction Ball conducted by the Office of Student Affairs and Services last October 14, 2022</t>
  </si>
  <si>
    <t>12/15/2022</t>
  </si>
  <si>
    <t>Liquidation of Check No. 82127767</t>
  </si>
  <si>
    <t>Allowance of Participants in the Upcoming Culture and The Arts Association of the State Colleges and Universities (CAASUC 3) this coming November 7-11 to 14-18, 2022</t>
  </si>
  <si>
    <t>11/21/2022</t>
  </si>
  <si>
    <t>Liquidation of Check No. 82127814</t>
  </si>
  <si>
    <t>Allowance of Coaches/Trainers in the Upcoming Culture and The Arts Association of the State Colleges and Universities (CAASUC 3) this coming November 7-11 to 14-18, 2022</t>
  </si>
  <si>
    <t>11/18/2022</t>
  </si>
  <si>
    <t>Liquidation of Check No. 82127815</t>
  </si>
  <si>
    <t>Liquidation of Check No. 82127815 (OR#7579063)</t>
  </si>
  <si>
    <t>11/17/2022</t>
  </si>
  <si>
    <t>Allowance of Coaches, Trainers and College Official Participating and Attending the Opening Program in the Culture and The Arts Association of the State Colleges and Universities (CAASUC 3) will be held this coming November 21, 23 and 25, 2022</t>
  </si>
  <si>
    <t>11/28/2022</t>
  </si>
  <si>
    <t>Liquidation of Check No. 82127838</t>
  </si>
  <si>
    <t>Liquidation of Check No. 82127838 (OR# 7579066)</t>
  </si>
  <si>
    <t>Honoraria of the Resource Speakers for the Wellness Break Activity of the Office of the Student Affairs and Services with a theme: For the Face-to-Face na ang mga Persons: Nourishing Well-Being Towards Better Days will be held on November 21-25, 2022</t>
  </si>
  <si>
    <t>11/25/2022</t>
  </si>
  <si>
    <t>Liquidation of Check No. 82127852</t>
  </si>
  <si>
    <t>11/22/2022</t>
  </si>
  <si>
    <t>Honoraria from the Institute of Graduate Studies for Final-Oral Defense (MAEd) Summer 2021-2022</t>
  </si>
  <si>
    <t>11/29/2022</t>
  </si>
  <si>
    <t>Liquidation of Check No. 82127861</t>
  </si>
  <si>
    <t>11/23/2022</t>
  </si>
  <si>
    <t>Meal Allowance of the Pre-Board Committee on November 11, 2022 via zoom</t>
  </si>
  <si>
    <t>Liquidation of Check No. 82127871</t>
  </si>
  <si>
    <t>Liquidation of Check No. 82127871 (OR#7579074)</t>
  </si>
  <si>
    <t>Per diem of the Board Members for the Special Meeting on December 1, 2022 at BASC</t>
  </si>
  <si>
    <t>Liquidation of Check No. 82127890</t>
  </si>
  <si>
    <t>Liquidation of Check No. 82127890 (OR#7579072)</t>
  </si>
  <si>
    <t>Loyalty Pay for rendering continuous service for the month of September to October 2022</t>
  </si>
  <si>
    <t>Liquidation of Check No. 4594</t>
  </si>
  <si>
    <t>Financial Subsidy from Senator Joel Villanueva for 1st Semester AY 2022-2023</t>
  </si>
  <si>
    <t>Liquidation of Check No. 4595</t>
  </si>
  <si>
    <t>Financial Subsidy from Senator Sherwin Gatchalian for 1st Semester Ay 2022-2023</t>
  </si>
  <si>
    <t>Liquidation of Check No. 4596</t>
  </si>
  <si>
    <t>Salary of Job Order Employees for the period November 1-15, 2022</t>
  </si>
  <si>
    <t>Liquidation of Check No. 5205</t>
  </si>
  <si>
    <t>Salary of COS Contractual/Emergency Employees for the period November 1-15, 2022</t>
  </si>
  <si>
    <t>Liquidation of Check No. 5206</t>
  </si>
  <si>
    <t>Salary of Contractual/Emergency Employee at DRT Campus for the period November 1-15, 2022</t>
  </si>
  <si>
    <t>Liquidation of Check No. 5207</t>
  </si>
  <si>
    <t>Salary Adjustment on Step Increments for the month of November 2022</t>
  </si>
  <si>
    <t>Liquidation of Check No. 5208</t>
  </si>
  <si>
    <t>Per Diem and Incidental Fee for Benchmarking at CLSU for Futures Thinking Research Project And Technology Business Incubator last November 17, 2022</t>
  </si>
  <si>
    <t>Liquidation of Check No. 5218</t>
  </si>
  <si>
    <t>Honoraria of the Project Staff for the project titled: Integrated Rice Based Farming System in the Rainfed Lowland toward Food Security, Profitability and Sustainability-Phase 2 for the month September 2022</t>
  </si>
  <si>
    <t>Liquidation of Check No. 102504</t>
  </si>
  <si>
    <t>Honoraria of the Project Staff for the project titled: Establishing a Viable Enterprise using Free-Range Chicken Production Technology in Bulacan for the month of August 2022</t>
  </si>
  <si>
    <t>Liquidation of Check No. 102506</t>
  </si>
  <si>
    <t>Honoraria of the Project Staff for the project titled: Result-Based Monitoring and Evaluation (RBME) of PPAs for the year 2019 for the month of October 2022</t>
  </si>
  <si>
    <t>Liquidation of Check No. 102523</t>
  </si>
  <si>
    <t>Honoraria of the Project Staff for the project titled: Establishing a Viable Enterprise Using Free-Range Chicken Production Technology in Bulacan for the month of September 2022</t>
  </si>
  <si>
    <t>Liquidation of Check No. 102524</t>
  </si>
  <si>
    <t>Honoraria of the Project Leader and Staff for the project titled: Upscaling of Rice-Based Integrated Farming System in Bulacan for the month of September 2022</t>
  </si>
  <si>
    <t>Liquidation of Check No. 102525</t>
  </si>
  <si>
    <t>Honoraria of the Project Leader and Staff for the project titled: Accelerating the Utilization of Aerobic Rice Technology Adoptation in Central Luzon for the month of October 2022</t>
  </si>
  <si>
    <t>Liquidation of Check No. 102526</t>
  </si>
  <si>
    <t>Salary of Research Assistants for the Project of CHED "Karne ng Kuneho Para sa Kalusugan (4K Program) for the period of October 1-31, 2022</t>
  </si>
  <si>
    <t>Liquidation of Check No. 102552</t>
  </si>
  <si>
    <t>Honoraria of the Project Staff for the project titled: Strengthening Communities Affected by Covid-19 Pandemic thru Urban Gardening in Bulacan for the month October, 2022</t>
  </si>
  <si>
    <t>Liquidation of Check No. 102553</t>
  </si>
  <si>
    <t>Salary of Enumerator (on-call) for the project of DA-RFO 3 "Climate Smart Agriculture: Assessment of Adoption in Selected Provinces in Central Luzon" for the period October 1-31, 2022</t>
  </si>
  <si>
    <t>Liquidation of Check No. 102554</t>
  </si>
  <si>
    <t>Honoraria of Project Staff, Project Leader for the project titled: Karne ng Kuneho para sa Kalusugan at Kabuhayan (4K Program) for the months September and October 2022</t>
  </si>
  <si>
    <t>Liquidation of Check No. 102555</t>
  </si>
  <si>
    <t>Award and Cash Prize from the Extension Project titled: Accelerating the utilization of Aerobic Rice Technology Adoption in Central Luzon for recognizing the efforts of Farmer Cooperators and MAO-Partners held last October 26, 2022</t>
  </si>
  <si>
    <t xml:space="preserve">Liquidation of Check No. 102556 </t>
  </si>
  <si>
    <t>Honoraria of the Project Leader and Staff for the project titled: Upscaling of Rice-Based Integrated Farming System in Bulacan for the month of October 2022</t>
  </si>
  <si>
    <t>Liquidation of Check No. 102565</t>
  </si>
  <si>
    <t>Honoraria of the Project Staff for the project titled: Climate Smart Agriculture: Assessment for Adoption in Selected Provinces of Central Luzon for the month of October 2022</t>
  </si>
  <si>
    <t>Liquidation of Check No. 102566</t>
  </si>
  <si>
    <t>Financial Assistance o the Farmers (Roll over Scheme) for Strengthening BASC Technology Farmers Adoptation through Extension for Sustainable Rural Development 5th Cycle (November 2022-March 2023) Alagao, San Ildefonso, Bulacan</t>
  </si>
  <si>
    <t>Liquidation of Check No. 102568</t>
  </si>
  <si>
    <t>Financial Assistance o the Farmers (Roll over Scheme) for Strengthening BASC Technology Farmers Adoptation through Extension for Sustainable Rural Development 5th Cycle (November 2022-March 2023) Sumandig, San Ildefonso, Bulacan</t>
  </si>
  <si>
    <t>Liquidation of Check No. 102569</t>
  </si>
  <si>
    <t>Financial Assistance o the Farmers (Roll over Scheme) for Strengthening BASC Technology Farmers Adoptation through Extension for Sustainable Rural Development 5th Cycle (November 2022-March 2023) Umpucan, San Ildefonso, Bulacan</t>
  </si>
  <si>
    <t>Liquidation of Check No. 102570</t>
  </si>
  <si>
    <t>Cash Prizes and Incentives for the Winners and Coaches of the CAASUC 3 Festival 2022 held last November 21, 23 and 25, 2022 at Tarlac State University</t>
  </si>
  <si>
    <t>Liquidation of Check No. 82127909</t>
  </si>
  <si>
    <t>Payment of Premium as Per COA-DBM Joint Circular Mno. 2 of Contractual/Emergency Employees for the period of July to December 2022</t>
  </si>
  <si>
    <t>12/21/2022</t>
  </si>
  <si>
    <t>Liquidation of Check No. 82127954</t>
  </si>
  <si>
    <t>Liquidation of Check No. 82127954 (OR#3342197)</t>
  </si>
  <si>
    <t>Overtime Payment of Contractual/Emergency Employees for the period November 16-30, 2022</t>
  </si>
  <si>
    <t>12/20/2022</t>
  </si>
  <si>
    <t>Liquidation of Check No. 82127988</t>
  </si>
  <si>
    <t>12/19/2022</t>
  </si>
  <si>
    <t>Salary of Job Order employees for the period December 1-15, 2022</t>
  </si>
  <si>
    <t>Liquidation of Check No. 82128005</t>
  </si>
  <si>
    <t>Salary of COS Contractual/Emergency Employees for the period December 1-15, 2022</t>
  </si>
  <si>
    <t>Liquidation of Check No. 82128006</t>
  </si>
  <si>
    <t>Salary of Contractual/Emergency Employees for the period December 1-15, 2022</t>
  </si>
  <si>
    <t>12/28/2022</t>
  </si>
  <si>
    <t>Liquidation of Check No. 82128007</t>
  </si>
  <si>
    <t>12/23/2022</t>
  </si>
  <si>
    <t>Honoraria/Allowance of BASC NSTP-ROTC Personnel for First Semester S.Y. 2022-2023</t>
  </si>
  <si>
    <t>12/29/2022</t>
  </si>
  <si>
    <t>Liquidation of Check No. 82128024</t>
  </si>
  <si>
    <t>Liquidation of Check No. 82128025</t>
  </si>
  <si>
    <t>Salary of Laborer for the project of DA-ATI through ITCPH for the period December 1-15, 2022</t>
  </si>
  <si>
    <t>Liquidation of Check No. 82128026</t>
  </si>
  <si>
    <t>Salary of Job Order Employees for the period December 16-31, 2022</t>
  </si>
  <si>
    <t>Liquidation of Check No. 82128047</t>
  </si>
  <si>
    <t>Salary of COS Contractual/Emergency Employees for the period December 16-31, 2022</t>
  </si>
  <si>
    <t>Liquidation of Check No. 82128048</t>
  </si>
  <si>
    <t>Salary of Contractual/Emergency Employees at DRT Campus for the period December 16-31, 2022</t>
  </si>
  <si>
    <t>Liquidation of Check No. 82128049</t>
  </si>
  <si>
    <t>Additional Honoraria of BASC NSTP-ROTC Personnel for First Semester S.Y. 2022-2023</t>
  </si>
  <si>
    <t>Liquidation of Check No. 82128050</t>
  </si>
  <si>
    <t>Overtime Payment of Contractual/Emergency Employees for the December 2022</t>
  </si>
  <si>
    <t>Liquidation of Check No. 82128051</t>
  </si>
  <si>
    <t>Gratuity Pay of Contract of Service Workers in Government for Fiscal Year 2022</t>
  </si>
  <si>
    <t>Liquidation of Check No. 82128052</t>
  </si>
  <si>
    <t>Salary of COS Contractual/Emergency employees for the period November 16-30, 2022</t>
  </si>
  <si>
    <t>Liquidation of Check No. 5220</t>
  </si>
  <si>
    <t>Salary of Contractual/Emergency Employees at DRT November 16-30, 2022</t>
  </si>
  <si>
    <t>Liquidation of Check No. 5221</t>
  </si>
  <si>
    <t>Salary of Contractual/Emergency Employees November 16-30, 2022</t>
  </si>
  <si>
    <t>Liquidation of Check No. 5222</t>
  </si>
  <si>
    <t>Gratuity Pay of Job Order and Contract of Service Workers in Government for Fiscal Year 2022</t>
  </si>
  <si>
    <t>Liquidation of Check no. 5250</t>
  </si>
  <si>
    <t>Honoraria of the Project Staff for the project titled: Integrated Rice Based Farming System in the Rainfed Lowland toward Food Security, Profitability and Sustainability Phase 2 for the month of October 2022</t>
  </si>
  <si>
    <t>Liquidation of Check No. 102577</t>
  </si>
  <si>
    <t>Financial Assistance of Students for VRV &amp; Sons Foundation, 1st Semester S.Y. 2022-2023</t>
  </si>
  <si>
    <t>Liquidation of Check No. 102586</t>
  </si>
  <si>
    <t>Honoraria of Bids and Awards Committee for FY 2022</t>
  </si>
  <si>
    <t>Liquidation opf Check No. 102602</t>
  </si>
  <si>
    <t>FUND 164</t>
  </si>
  <si>
    <t>Liquidation of Check No. 82127938</t>
  </si>
  <si>
    <t>Liquidation of Check No. 82127938 (OR#7579080)</t>
  </si>
  <si>
    <t>Appendix F</t>
  </si>
  <si>
    <t>As of December 31, 2022</t>
  </si>
  <si>
    <t>For the year ended December 31, 2022</t>
  </si>
  <si>
    <t>as of December 31, 2022</t>
  </si>
  <si>
    <t>Analysis of Cash Advances and Liquidations</t>
  </si>
  <si>
    <t>Observation No. 2, page 43</t>
  </si>
  <si>
    <t xml:space="preserve"> </t>
  </si>
  <si>
    <t>Observation No. 1, page 36</t>
  </si>
  <si>
    <t>Observation No. 1,  page 37</t>
  </si>
  <si>
    <t>Observation No. 2, page 42</t>
  </si>
  <si>
    <t>Observation No. 5, page 57</t>
  </si>
  <si>
    <t>Observation No. 6, page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</si>
</sst>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mm/dd/yyyy;@"/>
    <numFmt numFmtId="167" formatCode="mm/dd/yy"/>
    <numFmt numFmtId="168" formatCode="&quot;₱&quot;#,##0.00"/>
  </numFmts>
  <fonts count="1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1"/>
      <name val="Times New Roman"/>
      <family val="1"/>
    </font>
    <font>
      <b/>
      <sz val="11"/>
      <name val="Arial"/>
      <family val="2"/>
    </font>
    <font>
      <b/>
      <sz val="11"/>
      <color theme="1"/>
      <name val="Times New Roman"/>
      <family val="1"/>
    </font>
    <font>
      <b/>
      <sz val="11"/>
      <name val="Times New Roman"/>
      <family val="1"/>
    </font>
    <font>
      <sz val="11"/>
      <name val="Times New Roman"/>
      <family val="1"/>
    </font>
    <font>
      <sz val="11"/>
      <name val="Arial"/>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165" fontId="10" fillId="0" borderId="0" applyFont="0" applyFill="0" applyBorder="0" applyAlignment="0" applyProtection="0"/>
    <xf numFmtId="0" fontId="10" fillId="0" borderId="0"/>
    <xf numFmtId="164" fontId="10" fillId="0" borderId="0" applyFont="0" applyFill="0" applyBorder="0" applyAlignment="0" applyProtection="0"/>
    <xf numFmtId="0" fontId="10" fillId="0" borderId="0"/>
  </cellStyleXfs>
  <cellXfs count="163">
    <xf numFmtId="0" fontId="0" fillId="0" borderId="0" xfId="0"/>
    <xf numFmtId="0" fontId="2" fillId="0" borderId="0" xfId="0" applyFont="1"/>
    <xf numFmtId="0" fontId="2" fillId="0" borderId="0" xfId="0" applyFont="1" applyAlignment="1">
      <alignment horizontal="right"/>
    </xf>
    <xf numFmtId="0" fontId="3" fillId="0" borderId="0" xfId="0" applyFont="1"/>
    <xf numFmtId="0" fontId="3" fillId="0" borderId="1" xfId="0" applyFont="1" applyBorder="1" applyAlignment="1">
      <alignment horizontal="center" vertical="center" wrapText="1"/>
    </xf>
    <xf numFmtId="0" fontId="4" fillId="0" borderId="1" xfId="0" applyFont="1" applyBorder="1"/>
    <xf numFmtId="43" fontId="2" fillId="0" borderId="1" xfId="1" applyFont="1" applyBorder="1" applyAlignment="1">
      <alignment horizontal="center" vertical="center" wrapText="1"/>
    </xf>
    <xf numFmtId="43" fontId="3" fillId="0" borderId="1" xfId="0" applyNumberFormat="1" applyFont="1" applyBorder="1" applyAlignment="1">
      <alignment horizontal="center" vertical="center" wrapText="1"/>
    </xf>
    <xf numFmtId="43" fontId="3" fillId="0" borderId="1" xfId="1" applyFont="1" applyBorder="1" applyAlignment="1">
      <alignment horizontal="center" vertical="center" wrapText="1"/>
    </xf>
    <xf numFmtId="43" fontId="2" fillId="0" borderId="1" xfId="1" applyFont="1" applyFill="1" applyBorder="1"/>
    <xf numFmtId="43" fontId="2" fillId="0" borderId="1" xfId="1" applyFont="1" applyBorder="1"/>
    <xf numFmtId="43" fontId="2" fillId="0" borderId="1" xfId="0" applyNumberFormat="1" applyFont="1" applyBorder="1"/>
    <xf numFmtId="0" fontId="3" fillId="0" borderId="1" xfId="0" applyFont="1" applyBorder="1"/>
    <xf numFmtId="43" fontId="3" fillId="0" borderId="1" xfId="0" applyNumberFormat="1" applyFont="1" applyBorder="1"/>
    <xf numFmtId="0" fontId="3" fillId="0" borderId="0" xfId="0" applyFont="1" applyAlignment="1">
      <alignment horizontal="left"/>
    </xf>
    <xf numFmtId="43" fontId="2" fillId="0" borderId="0" xfId="1" applyFont="1"/>
    <xf numFmtId="0" fontId="3" fillId="0" borderId="0" xfId="0" applyFont="1" applyAlignment="1">
      <alignment horizontal="center"/>
    </xf>
    <xf numFmtId="43" fontId="5" fillId="0" borderId="2" xfId="0" applyNumberFormat="1" applyFont="1" applyBorder="1"/>
    <xf numFmtId="0" fontId="4" fillId="0" borderId="0" xfId="0" applyFont="1"/>
    <xf numFmtId="43" fontId="4" fillId="0" borderId="0" xfId="1" applyFont="1"/>
    <xf numFmtId="0" fontId="4" fillId="0" borderId="0" xfId="0" applyFont="1" applyAlignment="1">
      <alignment horizontal="right"/>
    </xf>
    <xf numFmtId="0" fontId="6" fillId="0" borderId="0" xfId="0" applyFont="1"/>
    <xf numFmtId="0" fontId="6" fillId="0" borderId="1" xfId="1" applyNumberFormat="1" applyFont="1" applyBorder="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center"/>
    </xf>
    <xf numFmtId="43" fontId="4" fillId="0" borderId="1" xfId="1" applyFont="1" applyFill="1" applyBorder="1"/>
    <xf numFmtId="43" fontId="6" fillId="0" borderId="1" xfId="0" applyNumberFormat="1" applyFont="1" applyBorder="1"/>
    <xf numFmtId="43" fontId="7" fillId="0" borderId="1" xfId="0" applyNumberFormat="1" applyFont="1" applyBorder="1"/>
    <xf numFmtId="0" fontId="6" fillId="0" borderId="1" xfId="0" applyFont="1" applyBorder="1"/>
    <xf numFmtId="43" fontId="8" fillId="0" borderId="1" xfId="1" applyFont="1" applyFill="1" applyBorder="1"/>
    <xf numFmtId="43" fontId="6" fillId="0" borderId="1" xfId="1" applyFont="1" applyBorder="1"/>
    <xf numFmtId="0" fontId="2" fillId="0" borderId="0" xfId="0" applyFont="1" applyAlignment="1">
      <alignment horizontal="center"/>
    </xf>
    <xf numFmtId="43" fontId="2" fillId="0" borderId="0" xfId="1" applyFont="1" applyFill="1" applyAlignment="1">
      <alignment horizontal="center"/>
    </xf>
    <xf numFmtId="0" fontId="2" fillId="0" borderId="0" xfId="0" applyFont="1" applyAlignment="1">
      <alignment horizontal="left"/>
    </xf>
    <xf numFmtId="0" fontId="9" fillId="0" borderId="1" xfId="0" applyFont="1" applyBorder="1" applyAlignment="1">
      <alignment horizontal="center" vertical="center"/>
    </xf>
    <xf numFmtId="17" fontId="9" fillId="0" borderId="1" xfId="0" quotePrefix="1" applyNumberFormat="1" applyFont="1" applyBorder="1" applyAlignment="1">
      <alignment horizontal="center" vertical="center" shrinkToFit="1"/>
    </xf>
    <xf numFmtId="0" fontId="9" fillId="0" borderId="1" xfId="0" applyFont="1" applyBorder="1" applyAlignment="1">
      <alignment horizontal="left" vertical="center" wrapText="1" shrinkToFit="1"/>
    </xf>
    <xf numFmtId="43" fontId="9" fillId="0" borderId="1" xfId="1" applyFont="1" applyFill="1" applyBorder="1" applyAlignment="1">
      <alignment horizontal="center" vertical="center" shrinkToFit="1"/>
    </xf>
    <xf numFmtId="0" fontId="9" fillId="0" borderId="1" xfId="0" applyFont="1" applyBorder="1" applyAlignment="1">
      <alignment horizontal="center" vertical="center" shrinkToFit="1"/>
    </xf>
    <xf numFmtId="43" fontId="9" fillId="0" borderId="1" xfId="0" applyNumberFormat="1" applyFont="1" applyBorder="1" applyAlignment="1">
      <alignment horizontal="center" vertical="center" shrinkToFit="1"/>
    </xf>
    <xf numFmtId="165" fontId="9" fillId="0" borderId="1" xfId="2" applyFont="1" applyFill="1" applyBorder="1" applyAlignment="1">
      <alignment horizontal="left" vertical="center" shrinkToFit="1"/>
    </xf>
    <xf numFmtId="0" fontId="9" fillId="0" borderId="1" xfId="0" applyFont="1" applyBorder="1" applyAlignment="1">
      <alignment horizontal="center"/>
    </xf>
    <xf numFmtId="166" fontId="9" fillId="0" borderId="1" xfId="0" applyNumberFormat="1" applyFont="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2" fillId="2" borderId="0" xfId="0" applyFont="1" applyFill="1"/>
    <xf numFmtId="43" fontId="5" fillId="0" borderId="1" xfId="0" applyNumberFormat="1" applyFont="1" applyBorder="1"/>
    <xf numFmtId="0" fontId="5" fillId="0" borderId="1" xfId="1" applyNumberFormat="1" applyFont="1" applyFill="1" applyBorder="1" applyAlignment="1">
      <alignment horizontal="center"/>
    </xf>
    <xf numFmtId="166" fontId="9" fillId="0" borderId="1" xfId="3" applyNumberFormat="1" applyFont="1" applyBorder="1" applyAlignment="1">
      <alignment horizontal="center" vertical="center" shrinkToFit="1"/>
    </xf>
    <xf numFmtId="0" fontId="9" fillId="0" borderId="1" xfId="3" applyFont="1" applyBorder="1" applyAlignment="1">
      <alignment horizontal="center" vertical="center" shrinkToFit="1"/>
    </xf>
    <xf numFmtId="0" fontId="9" fillId="0" borderId="1" xfId="0" applyFont="1" applyBorder="1" applyAlignment="1">
      <alignment horizontal="left" vertical="center" shrinkToFit="1"/>
    </xf>
    <xf numFmtId="167" fontId="9" fillId="0" borderId="1" xfId="3" applyNumberFormat="1" applyFont="1" applyBorder="1" applyAlignment="1">
      <alignment horizontal="center" vertical="center" shrinkToFit="1"/>
    </xf>
    <xf numFmtId="0" fontId="9" fillId="0" borderId="1" xfId="3" quotePrefix="1" applyFont="1" applyBorder="1" applyAlignment="1">
      <alignment horizontal="center" vertical="center" shrinkToFit="1"/>
    </xf>
    <xf numFmtId="166" fontId="9" fillId="0" borderId="1" xfId="3" quotePrefix="1" applyNumberFormat="1" applyFont="1" applyBorder="1" applyAlignment="1">
      <alignment horizontal="center" vertical="center" shrinkToFit="1"/>
    </xf>
    <xf numFmtId="11" fontId="9" fillId="0" borderId="1" xfId="3" quotePrefix="1" applyNumberFormat="1" applyFont="1" applyBorder="1" applyAlignment="1">
      <alignment horizontal="center" vertical="center" shrinkToFit="1"/>
    </xf>
    <xf numFmtId="0" fontId="5" fillId="0" borderId="1" xfId="0" applyFont="1" applyBorder="1" applyAlignment="1">
      <alignment horizontal="center"/>
    </xf>
    <xf numFmtId="43" fontId="2" fillId="0" borderId="0" xfId="1" applyFont="1" applyFill="1"/>
    <xf numFmtId="0" fontId="2" fillId="0" borderId="0" xfId="0" applyFont="1" applyAlignment="1">
      <alignment wrapText="1"/>
    </xf>
    <xf numFmtId="0" fontId="2" fillId="0" borderId="1" xfId="0" applyFont="1" applyBorder="1" applyAlignment="1">
      <alignment horizontal="center" vertical="center"/>
    </xf>
    <xf numFmtId="0" fontId="2" fillId="0" borderId="1" xfId="0" applyFont="1" applyBorder="1" applyAlignment="1">
      <alignment wrapText="1"/>
    </xf>
    <xf numFmtId="166" fontId="2" fillId="0" borderId="1" xfId="3" quotePrefix="1" applyNumberFormat="1" applyFont="1" applyBorder="1" applyAlignment="1">
      <alignment horizontal="center" vertical="center" shrinkToFit="1"/>
    </xf>
    <xf numFmtId="0" fontId="2" fillId="3" borderId="1" xfId="0" applyFont="1" applyFill="1" applyBorder="1" applyAlignment="1">
      <alignment horizontal="center" vertical="center" shrinkToFit="1"/>
    </xf>
    <xf numFmtId="165" fontId="2" fillId="3" borderId="1" xfId="2" applyFont="1" applyFill="1" applyBorder="1" applyAlignment="1">
      <alignment horizontal="center" vertical="center" shrinkToFit="1"/>
    </xf>
    <xf numFmtId="43" fontId="9" fillId="0" borderId="1" xfId="1" applyFont="1" applyBorder="1"/>
    <xf numFmtId="43" fontId="9" fillId="0" borderId="1" xfId="0" applyNumberFormat="1" applyFont="1" applyBorder="1"/>
    <xf numFmtId="166" fontId="2" fillId="0" borderId="1" xfId="3" applyNumberFormat="1" applyFont="1" applyBorder="1" applyAlignment="1">
      <alignment horizontal="center" vertical="center" shrinkToFit="1"/>
    </xf>
    <xf numFmtId="0" fontId="3" fillId="0" borderId="1" xfId="0" applyFont="1" applyBorder="1" applyAlignment="1">
      <alignment horizontal="center"/>
    </xf>
    <xf numFmtId="43" fontId="3" fillId="0" borderId="1" xfId="1" applyFont="1" applyBorder="1" applyAlignment="1">
      <alignment horizontal="center"/>
    </xf>
    <xf numFmtId="43" fontId="3" fillId="0" borderId="1" xfId="1" applyFont="1" applyFill="1" applyBorder="1" applyAlignment="1">
      <alignment horizontal="center"/>
    </xf>
    <xf numFmtId="168" fontId="3" fillId="0" borderId="1" xfId="1" applyNumberFormat="1" applyFont="1" applyFill="1" applyBorder="1" applyAlignment="1">
      <alignment horizontal="right"/>
    </xf>
    <xf numFmtId="0" fontId="2" fillId="0" borderId="1" xfId="0" applyFont="1" applyBorder="1" applyAlignment="1">
      <alignment horizontal="center"/>
    </xf>
    <xf numFmtId="0" fontId="3" fillId="0" borderId="1" xfId="0" applyFont="1" applyBorder="1" applyAlignment="1">
      <alignment horizontal="center" wrapText="1"/>
    </xf>
    <xf numFmtId="43" fontId="3" fillId="0" borderId="0" xfId="1" applyFont="1" applyAlignment="1">
      <alignment horizontal="center"/>
    </xf>
    <xf numFmtId="43" fontId="3" fillId="0" borderId="1" xfId="1" applyFont="1" applyBorder="1" applyAlignment="1">
      <alignment horizontal="center" wrapText="1"/>
    </xf>
    <xf numFmtId="0" fontId="2" fillId="0" borderId="1" xfId="0" applyFont="1" applyBorder="1"/>
    <xf numFmtId="168" fontId="2" fillId="0" borderId="1" xfId="1" applyNumberFormat="1" applyFont="1" applyBorder="1"/>
    <xf numFmtId="0" fontId="2" fillId="0" borderId="1" xfId="1" applyNumberFormat="1" applyFont="1" applyBorder="1" applyAlignment="1">
      <alignment horizontal="center"/>
    </xf>
    <xf numFmtId="168" fontId="3" fillId="0" borderId="1" xfId="1" applyNumberFormat="1" applyFont="1" applyBorder="1"/>
    <xf numFmtId="0" fontId="2" fillId="0" borderId="0" xfId="0" applyFont="1" applyAlignment="1">
      <alignment horizontal="center" wrapText="1"/>
    </xf>
    <xf numFmtId="43" fontId="2" fillId="0" borderId="0" xfId="1" applyFont="1" applyAlignment="1">
      <alignment horizontal="center"/>
    </xf>
    <xf numFmtId="0" fontId="2" fillId="0" borderId="0" xfId="0" applyFont="1" applyAlignment="1">
      <alignment vertical="center"/>
    </xf>
    <xf numFmtId="0" fontId="3" fillId="0" borderId="0" xfId="0" applyFont="1" applyAlignment="1">
      <alignment vertical="center" wrapText="1"/>
    </xf>
    <xf numFmtId="0" fontId="2" fillId="0" borderId="1" xfId="0" applyFont="1" applyBorder="1" applyAlignment="1">
      <alignment horizontal="center" vertical="top"/>
    </xf>
    <xf numFmtId="0" fontId="2" fillId="0" borderId="1" xfId="0" quotePrefix="1" applyFont="1" applyBorder="1" applyAlignment="1">
      <alignment horizontal="center" vertical="top"/>
    </xf>
    <xf numFmtId="0" fontId="2" fillId="0" borderId="1" xfId="0" applyFont="1" applyBorder="1" applyAlignment="1">
      <alignment horizontal="justify" vertical="top" wrapText="1"/>
    </xf>
    <xf numFmtId="0" fontId="2" fillId="0" borderId="0" xfId="0" applyFont="1" applyAlignment="1">
      <alignment vertical="top"/>
    </xf>
    <xf numFmtId="0" fontId="2" fillId="0" borderId="1" xfId="0" quotePrefix="1" applyFont="1" applyBorder="1" applyAlignment="1">
      <alignment horizontal="center"/>
    </xf>
    <xf numFmtId="0" fontId="2" fillId="0" borderId="1" xfId="0" applyFont="1" applyBorder="1" applyAlignment="1">
      <alignment horizontal="justify" wrapText="1"/>
    </xf>
    <xf numFmtId="43" fontId="2" fillId="0" borderId="1" xfId="1" applyFont="1" applyBorder="1" applyAlignment="1">
      <alignment horizontal="center"/>
    </xf>
    <xf numFmtId="14" fontId="2" fillId="0" borderId="1" xfId="0" quotePrefix="1" applyNumberFormat="1"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xf>
    <xf numFmtId="43" fontId="2" fillId="0" borderId="1" xfId="1" applyFont="1" applyFill="1" applyBorder="1" applyAlignment="1">
      <alignment horizontal="center"/>
    </xf>
    <xf numFmtId="0" fontId="9" fillId="4" borderId="1" xfId="4" quotePrefix="1" applyNumberFormat="1" applyFont="1" applyFill="1" applyBorder="1" applyAlignment="1">
      <alignment horizontal="left" wrapText="1"/>
    </xf>
    <xf numFmtId="0" fontId="2" fillId="4" borderId="1" xfId="4" quotePrefix="1" applyNumberFormat="1" applyFont="1" applyFill="1" applyBorder="1" applyAlignment="1">
      <alignment horizontal="left" wrapText="1"/>
    </xf>
    <xf numFmtId="0" fontId="9" fillId="0" borderId="1" xfId="5" applyFont="1" applyBorder="1" applyAlignment="1">
      <alignment wrapText="1"/>
    </xf>
    <xf numFmtId="0" fontId="9" fillId="0" borderId="1" xfId="5" applyFont="1" applyBorder="1" applyAlignment="1">
      <alignment horizontal="left" wrapText="1"/>
    </xf>
    <xf numFmtId="0" fontId="2" fillId="0" borderId="0" xfId="0" applyFont="1" applyAlignment="1">
      <alignment vertical="center" wrapText="1"/>
    </xf>
    <xf numFmtId="0" fontId="9" fillId="0" borderId="1" xfId="5" quotePrefix="1" applyFont="1" applyBorder="1" applyAlignment="1">
      <alignment wrapText="1"/>
    </xf>
    <xf numFmtId="0" fontId="9" fillId="0" borderId="1" xfId="4" quotePrefix="1" applyNumberFormat="1" applyFont="1" applyFill="1" applyBorder="1" applyAlignment="1">
      <alignment horizontal="left" wrapText="1"/>
    </xf>
    <xf numFmtId="0" fontId="9" fillId="0" borderId="1" xfId="5" quotePrefix="1" applyFont="1" applyBorder="1" applyAlignment="1">
      <alignment horizontal="left" wrapText="1"/>
    </xf>
    <xf numFmtId="0" fontId="9" fillId="0" borderId="1" xfId="5" quotePrefix="1" applyFont="1" applyBorder="1" applyAlignment="1">
      <alignment horizontal="left" vertical="top" wrapText="1"/>
    </xf>
    <xf numFmtId="0" fontId="9" fillId="0" borderId="1" xfId="5" applyFont="1" applyBorder="1" applyAlignment="1">
      <alignment horizontal="left" vertical="top" wrapText="1"/>
    </xf>
    <xf numFmtId="0" fontId="9" fillId="0" borderId="1" xfId="5" quotePrefix="1" applyFont="1" applyBorder="1" applyAlignment="1">
      <alignment vertical="top"/>
    </xf>
    <xf numFmtId="0" fontId="9" fillId="0" borderId="1" xfId="5" applyFont="1" applyBorder="1" applyAlignment="1">
      <alignment vertical="top" wrapText="1"/>
    </xf>
    <xf numFmtId="0" fontId="9" fillId="0" borderId="1" xfId="5" quotePrefix="1" applyFont="1" applyBorder="1" applyAlignment="1">
      <alignment vertical="top" wrapText="1"/>
    </xf>
    <xf numFmtId="0" fontId="9" fillId="4" borderId="1" xfId="4" quotePrefix="1" applyNumberFormat="1" applyFont="1" applyFill="1" applyBorder="1" applyAlignment="1">
      <alignment horizontal="left" vertical="top" wrapText="1"/>
    </xf>
    <xf numFmtId="0" fontId="9" fillId="4" borderId="1" xfId="4" quotePrefix="1" applyNumberFormat="1" applyFont="1" applyFill="1" applyBorder="1" applyAlignment="1">
      <alignment horizontal="left" vertical="center" wrapText="1"/>
    </xf>
    <xf numFmtId="0" fontId="9" fillId="0" borderId="1" xfId="4" quotePrefix="1" applyNumberFormat="1" applyFont="1" applyFill="1" applyBorder="1" applyAlignment="1">
      <alignment horizontal="left" vertical="top" wrapText="1"/>
    </xf>
    <xf numFmtId="0" fontId="2" fillId="0" borderId="3" xfId="0" applyFont="1" applyBorder="1" applyAlignment="1">
      <alignment horizontal="center"/>
    </xf>
    <xf numFmtId="0" fontId="2" fillId="0" borderId="3" xfId="0" applyFont="1" applyBorder="1" applyAlignment="1">
      <alignment horizontal="left" wrapText="1"/>
    </xf>
    <xf numFmtId="43" fontId="2" fillId="0" borderId="3" xfId="1" applyFont="1" applyBorder="1" applyAlignment="1">
      <alignment horizontal="center"/>
    </xf>
    <xf numFmtId="43" fontId="2" fillId="0" borderId="3" xfId="1" applyFont="1" applyBorder="1"/>
    <xf numFmtId="14" fontId="2" fillId="0" borderId="3" xfId="0" applyNumberFormat="1" applyFont="1" applyBorder="1" applyAlignment="1">
      <alignment horizontal="center"/>
    </xf>
    <xf numFmtId="0" fontId="2" fillId="0" borderId="0" xfId="0" applyFont="1" applyAlignment="1">
      <alignment horizontal="left" wrapText="1"/>
    </xf>
    <xf numFmtId="43" fontId="2" fillId="0" borderId="0" xfId="1" applyFont="1" applyBorder="1" applyAlignment="1">
      <alignment horizontal="center"/>
    </xf>
    <xf numFmtId="43" fontId="2" fillId="0" borderId="0" xfId="0" applyNumberFormat="1" applyFont="1"/>
    <xf numFmtId="0" fontId="8" fillId="0" borderId="0" xfId="0" applyFont="1"/>
    <xf numFmtId="43" fontId="4" fillId="0" borderId="1" xfId="0" applyNumberFormat="1" applyFont="1" applyBorder="1"/>
    <xf numFmtId="43" fontId="8" fillId="0" borderId="1" xfId="0" applyNumberFormat="1" applyFont="1" applyBorder="1"/>
    <xf numFmtId="0" fontId="4" fillId="0" borderId="1"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9" fillId="0" borderId="1" xfId="0" applyFont="1" applyBorder="1" applyAlignment="1">
      <alignment vertical="top" wrapText="1"/>
    </xf>
    <xf numFmtId="43" fontId="9" fillId="0" borderId="1" xfId="1" applyFont="1" applyBorder="1" applyAlignment="1">
      <alignment vertical="top"/>
    </xf>
    <xf numFmtId="43" fontId="9" fillId="0" borderId="1" xfId="0" applyNumberFormat="1" applyFont="1" applyBorder="1" applyAlignment="1">
      <alignment vertical="top"/>
    </xf>
    <xf numFmtId="0" fontId="2" fillId="0" borderId="1" xfId="0" applyFont="1" applyBorder="1" applyAlignment="1">
      <alignment horizontal="left" vertical="top" wrapText="1" shrinkToFit="1"/>
    </xf>
    <xf numFmtId="14" fontId="9" fillId="0" borderId="1" xfId="0" quotePrefix="1" applyNumberFormat="1" applyFont="1" applyBorder="1" applyAlignment="1">
      <alignment horizontal="center" vertical="center"/>
    </xf>
    <xf numFmtId="14" fontId="9" fillId="0" borderId="1" xfId="0" applyNumberFormat="1" applyFont="1" applyBorder="1" applyAlignment="1">
      <alignment horizontal="center" vertical="center"/>
    </xf>
    <xf numFmtId="0" fontId="2" fillId="0" borderId="1" xfId="0" applyFont="1" applyBorder="1" applyAlignment="1">
      <alignment vertical="center" wrapText="1"/>
    </xf>
    <xf numFmtId="44" fontId="5" fillId="0" borderId="1" xfId="0" applyNumberFormat="1" applyFont="1" applyBorder="1"/>
    <xf numFmtId="44" fontId="5" fillId="0" borderId="1" xfId="1" applyNumberFormat="1" applyFont="1" applyFill="1" applyBorder="1" applyAlignment="1">
      <alignment horizontal="left" vertical="center" shrinkToFit="1"/>
    </xf>
    <xf numFmtId="44" fontId="5" fillId="0" borderId="1" xfId="2" applyNumberFormat="1" applyFont="1" applyFill="1" applyBorder="1" applyAlignment="1">
      <alignment horizontal="left" vertical="center" shrinkToFit="1"/>
    </xf>
    <xf numFmtId="44" fontId="5" fillId="0" borderId="6" xfId="0" applyNumberFormat="1" applyFont="1" applyBorder="1"/>
    <xf numFmtId="44" fontId="5" fillId="0" borderId="7" xfId="0" applyNumberFormat="1" applyFont="1" applyBorder="1"/>
    <xf numFmtId="44" fontId="3" fillId="0" borderId="1" xfId="0" applyNumberFormat="1" applyFont="1" applyBorder="1"/>
    <xf numFmtId="44" fontId="3" fillId="0" borderId="1" xfId="1" applyNumberFormat="1" applyFont="1" applyFill="1" applyBorder="1"/>
    <xf numFmtId="44" fontId="3" fillId="0" borderId="1" xfId="1" applyNumberFormat="1" applyFont="1" applyFill="1" applyBorder="1" applyAlignment="1">
      <alignment horizontal="right"/>
    </xf>
    <xf numFmtId="44" fontId="2" fillId="0" borderId="1" xfId="1" applyNumberFormat="1" applyFont="1" applyBorder="1" applyAlignment="1">
      <alignment horizontal="center" vertical="top"/>
    </xf>
    <xf numFmtId="44" fontId="2" fillId="0" borderId="1" xfId="0" applyNumberFormat="1" applyFont="1" applyBorder="1" applyAlignment="1">
      <alignment vertical="top"/>
    </xf>
    <xf numFmtId="44" fontId="2" fillId="0" borderId="3" xfId="1" applyNumberFormat="1" applyFont="1" applyBorder="1" applyAlignment="1">
      <alignment horizontal="center"/>
    </xf>
    <xf numFmtId="44" fontId="3" fillId="0" borderId="1" xfId="1" applyNumberFormat="1"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3" fontId="6" fillId="0" borderId="1" xfId="1" applyFont="1" applyBorder="1" applyAlignment="1">
      <alignment horizontal="center"/>
    </xf>
    <xf numFmtId="43" fontId="6" fillId="0" borderId="1" xfId="1" applyFont="1" applyFill="1" applyBorder="1" applyAlignment="1">
      <alignment horizont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43" fontId="5" fillId="0" borderId="3" xfId="1" applyFont="1" applyFill="1" applyBorder="1" applyAlignment="1">
      <alignment horizontal="center" vertical="center" wrapText="1" shrinkToFit="1"/>
    </xf>
    <xf numFmtId="43" fontId="5" fillId="0" borderId="4" xfId="1" applyFont="1" applyFill="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3" fontId="5" fillId="0" borderId="1" xfId="1" applyFont="1" applyFill="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6">
    <cellStyle name="Comma" xfId="1" builtinId="3"/>
    <cellStyle name="Comma 2" xfId="2" xr:uid="{00000000-0005-0000-0000-000001000000}"/>
    <cellStyle name="Currency 2" xfId="4" xr:uid="{00000000-0005-0000-0000-000002000000}"/>
    <cellStyle name="Normal" xfId="0" builtinId="0"/>
    <cellStyle name="Normal 2" xfId="5"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showGridLines="0" tabSelected="1" zoomScaleNormal="100" zoomScaleSheetLayoutView="100" workbookViewId="0"/>
  </sheetViews>
  <sheetFormatPr defaultColWidth="24.33203125" defaultRowHeight="13.8" x14ac:dyDescent="0.25"/>
  <cols>
    <col min="1" max="1" width="44.109375" style="1" customWidth="1"/>
    <col min="2" max="2" width="22.109375" style="1" customWidth="1"/>
    <col min="3" max="3" width="20.6640625" style="1" bestFit="1" customWidth="1"/>
    <col min="4" max="4" width="22.33203125" style="1" customWidth="1"/>
    <col min="5" max="5" width="17.6640625" style="1" hidden="1" customWidth="1"/>
    <col min="6" max="16384" width="24.33203125" style="1"/>
  </cols>
  <sheetData>
    <row r="1" spans="1:4" x14ac:dyDescent="0.25">
      <c r="D1" s="2" t="s">
        <v>0</v>
      </c>
    </row>
    <row r="2" spans="1:4" x14ac:dyDescent="0.25">
      <c r="D2" s="2" t="s">
        <v>904</v>
      </c>
    </row>
    <row r="3" spans="1:4" x14ac:dyDescent="0.25">
      <c r="A3" s="3" t="s">
        <v>1</v>
      </c>
    </row>
    <row r="4" spans="1:4" x14ac:dyDescent="0.25">
      <c r="A4" s="3" t="s">
        <v>2</v>
      </c>
    </row>
    <row r="5" spans="1:4" x14ac:dyDescent="0.25">
      <c r="A5" s="3" t="s">
        <v>899</v>
      </c>
    </row>
    <row r="6" spans="1:4" x14ac:dyDescent="0.25">
      <c r="A6" s="3"/>
    </row>
    <row r="7" spans="1:4" x14ac:dyDescent="0.25">
      <c r="A7" s="3" t="s">
        <v>4</v>
      </c>
    </row>
    <row r="8" spans="1:4" ht="27.6" x14ac:dyDescent="0.25">
      <c r="A8" s="4" t="s">
        <v>5</v>
      </c>
      <c r="B8" s="4" t="s">
        <v>6</v>
      </c>
      <c r="C8" s="4" t="s">
        <v>7</v>
      </c>
      <c r="D8" s="4" t="s">
        <v>8</v>
      </c>
    </row>
    <row r="9" spans="1:4" x14ac:dyDescent="0.25">
      <c r="A9" s="121" t="s">
        <v>9</v>
      </c>
      <c r="B9" s="6">
        <v>8790</v>
      </c>
      <c r="C9" s="6">
        <v>0</v>
      </c>
      <c r="D9" s="7">
        <f t="shared" ref="D9:D20" si="0">B9-C9</f>
        <v>8790</v>
      </c>
    </row>
    <row r="10" spans="1:4" x14ac:dyDescent="0.25">
      <c r="A10" s="121" t="s">
        <v>10</v>
      </c>
      <c r="B10" s="6">
        <v>4127350.85</v>
      </c>
      <c r="C10" s="6">
        <v>1293250.8400000001</v>
      </c>
      <c r="D10" s="8">
        <f t="shared" si="0"/>
        <v>2834100.01</v>
      </c>
    </row>
    <row r="11" spans="1:4" ht="27.6" x14ac:dyDescent="0.25">
      <c r="A11" s="121" t="s">
        <v>11</v>
      </c>
      <c r="B11" s="6">
        <v>13539593</v>
      </c>
      <c r="C11" s="6">
        <v>5916184.1799999997</v>
      </c>
      <c r="D11" s="8">
        <f t="shared" si="0"/>
        <v>7623408.8200000003</v>
      </c>
    </row>
    <row r="12" spans="1:4" ht="27.6" x14ac:dyDescent="0.25">
      <c r="A12" s="121" t="s">
        <v>12</v>
      </c>
      <c r="B12" s="6">
        <v>854647.47</v>
      </c>
      <c r="C12" s="6">
        <v>228236.33</v>
      </c>
      <c r="D12" s="8">
        <f t="shared" si="0"/>
        <v>626411.14</v>
      </c>
    </row>
    <row r="13" spans="1:4" x14ac:dyDescent="0.25">
      <c r="A13" s="121" t="s">
        <v>13</v>
      </c>
      <c r="B13" s="6">
        <v>3343393.28</v>
      </c>
      <c r="C13" s="6">
        <v>537560.88</v>
      </c>
      <c r="D13" s="8">
        <f t="shared" si="0"/>
        <v>2805832.4</v>
      </c>
    </row>
    <row r="14" spans="1:4" ht="27.6" x14ac:dyDescent="0.25">
      <c r="A14" s="121" t="s">
        <v>14</v>
      </c>
      <c r="B14" s="6">
        <v>48866.5</v>
      </c>
      <c r="C14" s="6">
        <v>0</v>
      </c>
      <c r="D14" s="8">
        <f t="shared" si="0"/>
        <v>48866.5</v>
      </c>
    </row>
    <row r="15" spans="1:4" x14ac:dyDescent="0.25">
      <c r="A15" s="121" t="s">
        <v>15</v>
      </c>
      <c r="B15" s="6">
        <v>126650</v>
      </c>
      <c r="C15" s="6">
        <v>9420.89</v>
      </c>
      <c r="D15" s="8">
        <f t="shared" si="0"/>
        <v>117229.11</v>
      </c>
    </row>
    <row r="16" spans="1:4" x14ac:dyDescent="0.25">
      <c r="A16" s="121" t="s">
        <v>16</v>
      </c>
      <c r="B16" s="6">
        <v>132500</v>
      </c>
      <c r="C16" s="6">
        <v>0</v>
      </c>
      <c r="D16" s="8">
        <f t="shared" si="0"/>
        <v>132500</v>
      </c>
    </row>
    <row r="17" spans="1:9" ht="27.6" x14ac:dyDescent="0.25">
      <c r="A17" s="121" t="s">
        <v>17</v>
      </c>
      <c r="B17" s="9">
        <v>331322.77</v>
      </c>
      <c r="C17" s="10">
        <v>115330.74</v>
      </c>
      <c r="D17" s="8">
        <f t="shared" si="0"/>
        <v>215992.03000000003</v>
      </c>
    </row>
    <row r="18" spans="1:9" x14ac:dyDescent="0.25">
      <c r="A18" s="121" t="s">
        <v>18</v>
      </c>
      <c r="B18" s="9">
        <v>1672471.65</v>
      </c>
      <c r="C18" s="10">
        <v>435967.95</v>
      </c>
      <c r="D18" s="8">
        <f t="shared" si="0"/>
        <v>1236503.7</v>
      </c>
    </row>
    <row r="19" spans="1:9" x14ac:dyDescent="0.25">
      <c r="A19" s="121" t="s">
        <v>19</v>
      </c>
      <c r="B19" s="9">
        <v>6972049.79</v>
      </c>
      <c r="C19" s="11">
        <v>429605.5</v>
      </c>
      <c r="D19" s="7">
        <f t="shared" si="0"/>
        <v>6542444.29</v>
      </c>
    </row>
    <row r="20" spans="1:9" x14ac:dyDescent="0.25">
      <c r="A20" s="121" t="s">
        <v>20</v>
      </c>
      <c r="B20" s="9">
        <v>1352613.06</v>
      </c>
      <c r="C20" s="6">
        <v>0</v>
      </c>
      <c r="D20" s="7">
        <f t="shared" si="0"/>
        <v>1352613.06</v>
      </c>
    </row>
    <row r="21" spans="1:9" x14ac:dyDescent="0.25">
      <c r="A21" s="12" t="s">
        <v>21</v>
      </c>
      <c r="B21" s="13">
        <f>SUM(B9:B20)</f>
        <v>32510248.369999997</v>
      </c>
      <c r="C21" s="13">
        <f>SUM(C9:C20)</f>
        <v>8965557.3099999987</v>
      </c>
      <c r="D21" s="13">
        <f>SUM(D9:D20)</f>
        <v>23544691.059999999</v>
      </c>
    </row>
    <row r="23" spans="1:9" x14ac:dyDescent="0.25">
      <c r="A23" s="14" t="s">
        <v>22</v>
      </c>
    </row>
    <row r="24" spans="1:9" ht="27.6" x14ac:dyDescent="0.25">
      <c r="A24" s="4" t="s">
        <v>5</v>
      </c>
      <c r="B24" s="4" t="s">
        <v>6</v>
      </c>
      <c r="C24" s="4" t="s">
        <v>7</v>
      </c>
      <c r="D24" s="4" t="s">
        <v>8</v>
      </c>
    </row>
    <row r="25" spans="1:9" x14ac:dyDescent="0.25">
      <c r="A25" s="121" t="s">
        <v>9</v>
      </c>
      <c r="B25" s="6">
        <v>107225</v>
      </c>
      <c r="C25" s="6">
        <v>81549.81</v>
      </c>
      <c r="D25" s="8">
        <f t="shared" ref="D25:D36" si="1">B25-C25</f>
        <v>25675.190000000002</v>
      </c>
    </row>
    <row r="26" spans="1:9" x14ac:dyDescent="0.25">
      <c r="A26" s="121" t="s">
        <v>10</v>
      </c>
      <c r="B26" s="6">
        <v>6710563.79</v>
      </c>
      <c r="C26" s="6">
        <v>2220140.4500000002</v>
      </c>
      <c r="D26" s="8">
        <f t="shared" si="1"/>
        <v>4490423.34</v>
      </c>
    </row>
    <row r="27" spans="1:9" ht="27.6" x14ac:dyDescent="0.25">
      <c r="A27" s="121" t="s">
        <v>11</v>
      </c>
      <c r="B27" s="6">
        <v>16379333.279999999</v>
      </c>
      <c r="C27" s="6"/>
      <c r="D27" s="8">
        <f t="shared" si="1"/>
        <v>16379333.279999999</v>
      </c>
    </row>
    <row r="28" spans="1:9" ht="27.6" x14ac:dyDescent="0.25">
      <c r="A28" s="121" t="s">
        <v>12</v>
      </c>
      <c r="B28" s="6">
        <v>2146820.5</v>
      </c>
      <c r="C28" s="6"/>
      <c r="D28" s="8">
        <f t="shared" si="1"/>
        <v>2146820.5</v>
      </c>
    </row>
    <row r="29" spans="1:9" x14ac:dyDescent="0.25">
      <c r="A29" s="121" t="s">
        <v>13</v>
      </c>
      <c r="B29" s="6">
        <v>2575577.4700000002</v>
      </c>
      <c r="C29" s="6">
        <v>758846.48</v>
      </c>
      <c r="D29" s="8">
        <f t="shared" si="1"/>
        <v>1816730.9900000002</v>
      </c>
      <c r="I29" s="1" t="s">
        <v>903</v>
      </c>
    </row>
    <row r="30" spans="1:9" ht="27.6" x14ac:dyDescent="0.25">
      <c r="A30" s="121" t="s">
        <v>14</v>
      </c>
      <c r="B30" s="6">
        <v>145832</v>
      </c>
      <c r="C30" s="6"/>
      <c r="D30" s="8">
        <f t="shared" si="1"/>
        <v>145832</v>
      </c>
    </row>
    <row r="31" spans="1:9" x14ac:dyDescent="0.25">
      <c r="A31" s="121" t="s">
        <v>15</v>
      </c>
      <c r="B31" s="6">
        <v>142972.79999999999</v>
      </c>
      <c r="C31" s="6">
        <v>31185</v>
      </c>
      <c r="D31" s="8">
        <f t="shared" si="1"/>
        <v>111787.79999999999</v>
      </c>
    </row>
    <row r="32" spans="1:9" x14ac:dyDescent="0.25">
      <c r="A32" s="121" t="s">
        <v>16</v>
      </c>
      <c r="B32" s="6">
        <v>822443.5</v>
      </c>
      <c r="C32" s="6"/>
      <c r="D32" s="8">
        <f t="shared" si="1"/>
        <v>822443.5</v>
      </c>
    </row>
    <row r="33" spans="1:5" ht="27.6" x14ac:dyDescent="0.25">
      <c r="A33" s="121" t="s">
        <v>17</v>
      </c>
      <c r="B33" s="9">
        <v>3422223.5</v>
      </c>
      <c r="C33" s="10">
        <v>0</v>
      </c>
      <c r="D33" s="8">
        <f t="shared" si="1"/>
        <v>3422223.5</v>
      </c>
    </row>
    <row r="34" spans="1:5" x14ac:dyDescent="0.25">
      <c r="A34" s="121" t="s">
        <v>18</v>
      </c>
      <c r="B34" s="9">
        <v>1212583.99</v>
      </c>
      <c r="C34" s="10">
        <v>0</v>
      </c>
      <c r="D34" s="8">
        <f t="shared" si="1"/>
        <v>1212583.99</v>
      </c>
    </row>
    <row r="35" spans="1:5" x14ac:dyDescent="0.25">
      <c r="A35" s="121" t="s">
        <v>19</v>
      </c>
      <c r="B35" s="9">
        <v>9014755.1199999992</v>
      </c>
      <c r="C35" s="10">
        <v>530212.41</v>
      </c>
      <c r="D35" s="8">
        <f t="shared" si="1"/>
        <v>8484542.709999999</v>
      </c>
    </row>
    <row r="36" spans="1:5" x14ac:dyDescent="0.25">
      <c r="A36" s="121" t="s">
        <v>20</v>
      </c>
      <c r="B36" s="9">
        <v>4030330.35</v>
      </c>
      <c r="C36" s="10">
        <v>51194.1</v>
      </c>
      <c r="D36" s="8">
        <f t="shared" si="1"/>
        <v>3979136.25</v>
      </c>
    </row>
    <row r="37" spans="1:5" x14ac:dyDescent="0.25">
      <c r="A37" s="12" t="s">
        <v>21</v>
      </c>
      <c r="B37" s="13">
        <f>SUM(B25:B36)</f>
        <v>46710661.299999997</v>
      </c>
      <c r="C37" s="13">
        <f>SUM(C25:C36)</f>
        <v>3673128.2500000005</v>
      </c>
      <c r="D37" s="13">
        <f>SUM(D25:D36)</f>
        <v>43037533.049999997</v>
      </c>
      <c r="E37" s="15"/>
    </row>
    <row r="38" spans="1:5" x14ac:dyDescent="0.25">
      <c r="E38" s="15">
        <v>88862147.769999996</v>
      </c>
    </row>
    <row r="39" spans="1:5" ht="14.4" thickBot="1" x14ac:dyDescent="0.3">
      <c r="A39" s="16" t="s">
        <v>23</v>
      </c>
      <c r="B39" s="17">
        <f>B37+B21</f>
        <v>79220909.669999987</v>
      </c>
      <c r="C39" s="17">
        <f>C37+C21</f>
        <v>12638685.559999999</v>
      </c>
      <c r="D39" s="17">
        <f>D37+D21</f>
        <v>66582224.109999999</v>
      </c>
      <c r="E39" s="15">
        <f>E38-D39</f>
        <v>22279923.659999996</v>
      </c>
    </row>
    <row r="40" spans="1:5" ht="14.4" thickTop="1" x14ac:dyDescent="0.25">
      <c r="E40" s="15"/>
    </row>
  </sheetData>
  <sheetProtection algorithmName="SHA-512" hashValue="WbX+jKy8+3M2Nn7VGVLYkCZsQgypJ+PTNI5DcrAKd7a4uJ87qGQda+nHtPaK3EwCdwLb3k21LBFPWlzBpveEzQ==" saltValue="R44UTZfbm+CzYpnv/QzU6A==" spinCount="100000" sheet="1" objects="1" scenarios="1" selectLockedCells="1" selectUnlockedCells="1"/>
  <pageMargins left="1.5" right="1" top="1" bottom="1" header="0.3" footer="0.3"/>
  <pageSetup scale="6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5"/>
  <sheetViews>
    <sheetView showGridLines="0" zoomScaleNormal="100" zoomScaleSheetLayoutView="100" workbookViewId="0"/>
  </sheetViews>
  <sheetFormatPr defaultColWidth="8.88671875" defaultRowHeight="13.8" x14ac:dyDescent="0.25"/>
  <cols>
    <col min="1" max="1" width="35.109375" style="18" customWidth="1"/>
    <col min="2" max="2" width="20.5546875" style="19" hidden="1" customWidth="1"/>
    <col min="3" max="3" width="20" style="18" hidden="1" customWidth="1"/>
    <col min="4" max="4" width="17" style="18" hidden="1" customWidth="1"/>
    <col min="5" max="5" width="20.6640625" style="18" customWidth="1"/>
    <col min="6" max="6" width="23.88671875" style="18" hidden="1" customWidth="1"/>
    <col min="7" max="7" width="23" style="18" hidden="1" customWidth="1"/>
    <col min="8" max="8" width="18.6640625" style="18" hidden="1" customWidth="1"/>
    <col min="9" max="9" width="20.6640625" style="18" bestFit="1" customWidth="1"/>
    <col min="10" max="10" width="14.5546875" style="118" bestFit="1" customWidth="1"/>
    <col min="11" max="11" width="18.5546875" style="18" customWidth="1"/>
    <col min="12" max="16384" width="8.88671875" style="18"/>
  </cols>
  <sheetData>
    <row r="1" spans="1:20" x14ac:dyDescent="0.25">
      <c r="K1" s="20" t="s">
        <v>24</v>
      </c>
    </row>
    <row r="2" spans="1:20" x14ac:dyDescent="0.25">
      <c r="K2" s="20" t="s">
        <v>905</v>
      </c>
    </row>
    <row r="3" spans="1:20" x14ac:dyDescent="0.25">
      <c r="A3" s="21" t="s">
        <v>1</v>
      </c>
    </row>
    <row r="4" spans="1:20" x14ac:dyDescent="0.25">
      <c r="A4" s="21" t="s">
        <v>25</v>
      </c>
    </row>
    <row r="5" spans="1:20" x14ac:dyDescent="0.25">
      <c r="A5" s="21" t="s">
        <v>3</v>
      </c>
    </row>
    <row r="7" spans="1:20" x14ac:dyDescent="0.25">
      <c r="A7" s="143" t="s">
        <v>26</v>
      </c>
      <c r="B7" s="145" t="s">
        <v>27</v>
      </c>
      <c r="C7" s="145"/>
      <c r="D7" s="145"/>
      <c r="E7" s="145"/>
      <c r="F7" s="146" t="s">
        <v>28</v>
      </c>
      <c r="G7" s="146"/>
      <c r="H7" s="146"/>
      <c r="I7" s="146"/>
      <c r="J7" s="147" t="s">
        <v>29</v>
      </c>
      <c r="K7" s="148" t="s">
        <v>30</v>
      </c>
    </row>
    <row r="8" spans="1:20" x14ac:dyDescent="0.25">
      <c r="A8" s="144"/>
      <c r="B8" s="22">
        <v>101</v>
      </c>
      <c r="C8" s="23">
        <v>164</v>
      </c>
      <c r="D8" s="23">
        <v>161</v>
      </c>
      <c r="E8" s="23" t="s">
        <v>21</v>
      </c>
      <c r="F8" s="24">
        <v>101</v>
      </c>
      <c r="G8" s="24">
        <v>164</v>
      </c>
      <c r="H8" s="24">
        <v>161</v>
      </c>
      <c r="I8" s="24" t="s">
        <v>21</v>
      </c>
      <c r="J8" s="147"/>
      <c r="K8" s="148"/>
      <c r="L8" s="25"/>
      <c r="M8" s="25"/>
      <c r="N8" s="25"/>
      <c r="O8" s="25"/>
      <c r="P8" s="25"/>
      <c r="Q8" s="25"/>
      <c r="R8" s="25"/>
      <c r="S8" s="25"/>
      <c r="T8" s="25"/>
    </row>
    <row r="9" spans="1:20" x14ac:dyDescent="0.25">
      <c r="A9" s="121" t="s">
        <v>31</v>
      </c>
      <c r="B9" s="26">
        <v>1165281.94</v>
      </c>
      <c r="C9" s="26">
        <v>80739.789999999994</v>
      </c>
      <c r="D9" s="26">
        <v>0</v>
      </c>
      <c r="E9" s="119">
        <f t="shared" ref="E9:E23" si="0">SUM(B9:D9)</f>
        <v>1246021.73</v>
      </c>
      <c r="F9" s="30">
        <v>1165230.97</v>
      </c>
      <c r="G9" s="30">
        <v>80739.8</v>
      </c>
      <c r="H9" s="30">
        <v>0</v>
      </c>
      <c r="I9" s="120">
        <f>SUM(F9:H9)</f>
        <v>1245970.77</v>
      </c>
      <c r="J9" s="120">
        <f>E9-I9</f>
        <v>50.959999999962747</v>
      </c>
      <c r="K9" s="5" t="s">
        <v>32</v>
      </c>
    </row>
    <row r="10" spans="1:20" x14ac:dyDescent="0.25">
      <c r="A10" s="121" t="s">
        <v>33</v>
      </c>
      <c r="B10" s="26">
        <v>0</v>
      </c>
      <c r="C10" s="26">
        <v>0</v>
      </c>
      <c r="D10" s="26"/>
      <c r="E10" s="119">
        <f t="shared" si="0"/>
        <v>0</v>
      </c>
      <c r="F10" s="30">
        <v>0</v>
      </c>
      <c r="G10" s="30">
        <v>0</v>
      </c>
      <c r="H10" s="30">
        <v>0</v>
      </c>
      <c r="I10" s="120">
        <f t="shared" ref="I10:I24" si="1">SUM(F10:H10)</f>
        <v>0</v>
      </c>
      <c r="J10" s="120">
        <f t="shared" ref="J10:J25" si="2">E10-I10</f>
        <v>0</v>
      </c>
      <c r="K10" s="5" t="s">
        <v>34</v>
      </c>
    </row>
    <row r="11" spans="1:20" ht="27.6" x14ac:dyDescent="0.25">
      <c r="A11" s="121" t="s">
        <v>35</v>
      </c>
      <c r="B11" s="26">
        <v>746089.95</v>
      </c>
      <c r="C11" s="26">
        <v>1110046.8500000001</v>
      </c>
      <c r="D11" s="26"/>
      <c r="E11" s="119">
        <f t="shared" si="0"/>
        <v>1856136.8</v>
      </c>
      <c r="F11" s="30">
        <v>721854</v>
      </c>
      <c r="G11" s="30">
        <v>1110046.8500000001</v>
      </c>
      <c r="H11" s="30"/>
      <c r="I11" s="120">
        <f t="shared" si="1"/>
        <v>1831900.85</v>
      </c>
      <c r="J11" s="120">
        <f t="shared" si="2"/>
        <v>24235.949999999953</v>
      </c>
      <c r="K11" s="5" t="s">
        <v>32</v>
      </c>
    </row>
    <row r="12" spans="1:20" x14ac:dyDescent="0.25">
      <c r="A12" s="121" t="s">
        <v>36</v>
      </c>
      <c r="B12" s="26">
        <v>1668055.48</v>
      </c>
      <c r="C12" s="26">
        <v>2625768.09</v>
      </c>
      <c r="D12" s="26">
        <v>9290</v>
      </c>
      <c r="E12" s="119">
        <f t="shared" si="0"/>
        <v>4303113.57</v>
      </c>
      <c r="F12" s="30">
        <v>1584622.63</v>
      </c>
      <c r="G12" s="30">
        <v>2811134.33</v>
      </c>
      <c r="H12" s="30">
        <v>9290</v>
      </c>
      <c r="I12" s="120">
        <f t="shared" si="1"/>
        <v>4405046.96</v>
      </c>
      <c r="J12" s="120">
        <f t="shared" si="2"/>
        <v>-101933.38999999966</v>
      </c>
      <c r="K12" s="5" t="s">
        <v>32</v>
      </c>
    </row>
    <row r="13" spans="1:20" x14ac:dyDescent="0.25">
      <c r="A13" s="121" t="s">
        <v>9</v>
      </c>
      <c r="B13" s="26">
        <v>8790</v>
      </c>
      <c r="C13" s="26">
        <v>107225</v>
      </c>
      <c r="D13" s="26"/>
      <c r="E13" s="119">
        <f t="shared" si="0"/>
        <v>116015</v>
      </c>
      <c r="F13" s="30">
        <v>8790</v>
      </c>
      <c r="G13" s="30">
        <v>107225</v>
      </c>
      <c r="H13" s="30"/>
      <c r="I13" s="120">
        <f t="shared" si="1"/>
        <v>116015</v>
      </c>
      <c r="J13" s="120">
        <f t="shared" si="2"/>
        <v>0</v>
      </c>
      <c r="K13" s="5" t="s">
        <v>37</v>
      </c>
    </row>
    <row r="14" spans="1:20" x14ac:dyDescent="0.25">
      <c r="A14" s="121" t="s">
        <v>10</v>
      </c>
      <c r="B14" s="26">
        <v>4127350.85</v>
      </c>
      <c r="C14" s="26">
        <v>6710563.79</v>
      </c>
      <c r="D14" s="26"/>
      <c r="E14" s="119">
        <f t="shared" si="0"/>
        <v>10837914.640000001</v>
      </c>
      <c r="F14" s="30">
        <v>4126900.7</v>
      </c>
      <c r="G14" s="30">
        <v>6710155.2800000003</v>
      </c>
      <c r="H14" s="30"/>
      <c r="I14" s="120">
        <f t="shared" si="1"/>
        <v>10837055.98</v>
      </c>
      <c r="J14" s="120">
        <f t="shared" si="2"/>
        <v>858.66000000014901</v>
      </c>
      <c r="K14" s="5" t="s">
        <v>32</v>
      </c>
    </row>
    <row r="15" spans="1:20" ht="27.6" x14ac:dyDescent="0.25">
      <c r="A15" s="121" t="s">
        <v>11</v>
      </c>
      <c r="B15" s="26">
        <v>13539593</v>
      </c>
      <c r="C15" s="26">
        <v>16379333.279999999</v>
      </c>
      <c r="D15" s="26"/>
      <c r="E15" s="119">
        <f t="shared" si="0"/>
        <v>29918926.280000001</v>
      </c>
      <c r="F15" s="30">
        <v>13521793</v>
      </c>
      <c r="G15" s="30">
        <v>16309514.279999999</v>
      </c>
      <c r="H15" s="30"/>
      <c r="I15" s="120">
        <f t="shared" si="1"/>
        <v>29831307.280000001</v>
      </c>
      <c r="J15" s="120">
        <f t="shared" si="2"/>
        <v>87619</v>
      </c>
      <c r="K15" s="5" t="s">
        <v>32</v>
      </c>
    </row>
    <row r="16" spans="1:20" ht="27.6" x14ac:dyDescent="0.25">
      <c r="A16" s="121" t="s">
        <v>12</v>
      </c>
      <c r="B16" s="26">
        <v>854647.47</v>
      </c>
      <c r="C16" s="26">
        <v>2146820.5</v>
      </c>
      <c r="D16" s="26">
        <v>232166</v>
      </c>
      <c r="E16" s="119">
        <f t="shared" si="0"/>
        <v>3233633.9699999997</v>
      </c>
      <c r="F16" s="30">
        <v>872447.47</v>
      </c>
      <c r="G16" s="30">
        <v>1968878.5</v>
      </c>
      <c r="H16" s="30">
        <f>226276+5890</f>
        <v>232166</v>
      </c>
      <c r="I16" s="120">
        <f t="shared" si="1"/>
        <v>3073491.9699999997</v>
      </c>
      <c r="J16" s="120">
        <f t="shared" si="2"/>
        <v>160142</v>
      </c>
      <c r="K16" s="5" t="s">
        <v>32</v>
      </c>
    </row>
    <row r="17" spans="1:11" ht="27.6" x14ac:dyDescent="0.25">
      <c r="A17" s="121" t="s">
        <v>13</v>
      </c>
      <c r="B17" s="26">
        <v>3343393.28</v>
      </c>
      <c r="C17" s="26">
        <v>2575577.4700000002</v>
      </c>
      <c r="D17" s="26"/>
      <c r="E17" s="119">
        <f t="shared" si="0"/>
        <v>5918970.75</v>
      </c>
      <c r="F17" s="30">
        <v>3343393.28</v>
      </c>
      <c r="G17" s="30">
        <v>2568977.4700000002</v>
      </c>
      <c r="H17" s="30"/>
      <c r="I17" s="120">
        <f t="shared" si="1"/>
        <v>5912370.75</v>
      </c>
      <c r="J17" s="120">
        <f t="shared" si="2"/>
        <v>6600</v>
      </c>
      <c r="K17" s="5" t="s">
        <v>32</v>
      </c>
    </row>
    <row r="18" spans="1:11" ht="27.6" x14ac:dyDescent="0.25">
      <c r="A18" s="121" t="s">
        <v>14</v>
      </c>
      <c r="B18" s="26">
        <v>48866.5</v>
      </c>
      <c r="C18" s="26">
        <v>145832</v>
      </c>
      <c r="D18" s="26"/>
      <c r="E18" s="119">
        <f t="shared" si="0"/>
        <v>194698.5</v>
      </c>
      <c r="F18" s="30">
        <v>48866.5</v>
      </c>
      <c r="G18" s="30">
        <v>145832</v>
      </c>
      <c r="H18" s="30"/>
      <c r="I18" s="120">
        <f t="shared" si="1"/>
        <v>194698.5</v>
      </c>
      <c r="J18" s="120">
        <f t="shared" si="2"/>
        <v>0</v>
      </c>
      <c r="K18" s="5" t="s">
        <v>37</v>
      </c>
    </row>
    <row r="19" spans="1:11" x14ac:dyDescent="0.25">
      <c r="A19" s="121" t="s">
        <v>15</v>
      </c>
      <c r="B19" s="26">
        <v>126650</v>
      </c>
      <c r="C19" s="26">
        <v>142972.79999999999</v>
      </c>
      <c r="D19" s="26"/>
      <c r="E19" s="119">
        <f t="shared" si="0"/>
        <v>269622.8</v>
      </c>
      <c r="F19" s="30">
        <v>126650</v>
      </c>
      <c r="G19" s="30">
        <v>142972.79999999999</v>
      </c>
      <c r="H19" s="30"/>
      <c r="I19" s="120">
        <f t="shared" si="1"/>
        <v>269622.8</v>
      </c>
      <c r="J19" s="120">
        <f t="shared" si="2"/>
        <v>0</v>
      </c>
      <c r="K19" s="5" t="s">
        <v>37</v>
      </c>
    </row>
    <row r="20" spans="1:11" x14ac:dyDescent="0.25">
      <c r="A20" s="121" t="s">
        <v>16</v>
      </c>
      <c r="B20" s="26">
        <v>132500</v>
      </c>
      <c r="C20" s="26">
        <v>822443.5</v>
      </c>
      <c r="D20" s="26"/>
      <c r="E20" s="119">
        <f t="shared" si="0"/>
        <v>954943.5</v>
      </c>
      <c r="F20" s="30">
        <v>132500</v>
      </c>
      <c r="G20" s="30">
        <v>785563.5</v>
      </c>
      <c r="H20" s="30"/>
      <c r="I20" s="120">
        <f t="shared" si="1"/>
        <v>918063.5</v>
      </c>
      <c r="J20" s="120">
        <f t="shared" si="2"/>
        <v>36880</v>
      </c>
      <c r="K20" s="5" t="s">
        <v>32</v>
      </c>
    </row>
    <row r="21" spans="1:11" ht="27.6" x14ac:dyDescent="0.25">
      <c r="A21" s="121" t="s">
        <v>17</v>
      </c>
      <c r="B21" s="26">
        <v>331322.77</v>
      </c>
      <c r="C21" s="26">
        <v>3422223.5</v>
      </c>
      <c r="D21" s="26"/>
      <c r="E21" s="119">
        <f t="shared" si="0"/>
        <v>3753546.27</v>
      </c>
      <c r="F21" s="30">
        <v>331322.77</v>
      </c>
      <c r="G21" s="30">
        <v>3396223.5</v>
      </c>
      <c r="H21" s="30"/>
      <c r="I21" s="120">
        <f t="shared" si="1"/>
        <v>3727546.27</v>
      </c>
      <c r="J21" s="120">
        <f t="shared" si="2"/>
        <v>26000</v>
      </c>
      <c r="K21" s="5" t="s">
        <v>32</v>
      </c>
    </row>
    <row r="22" spans="1:11" x14ac:dyDescent="0.25">
      <c r="A22" s="121" t="s">
        <v>18</v>
      </c>
      <c r="B22" s="26">
        <v>1672471.65</v>
      </c>
      <c r="C22" s="26">
        <v>1212583.99</v>
      </c>
      <c r="D22" s="26">
        <v>3800</v>
      </c>
      <c r="E22" s="119">
        <f t="shared" si="0"/>
        <v>2888855.6399999997</v>
      </c>
      <c r="F22" s="30">
        <v>1672471.65</v>
      </c>
      <c r="G22" s="30">
        <v>1418926.4</v>
      </c>
      <c r="H22" s="30">
        <v>3800</v>
      </c>
      <c r="I22" s="120">
        <f t="shared" si="1"/>
        <v>3095198.05</v>
      </c>
      <c r="J22" s="120">
        <f t="shared" si="2"/>
        <v>-206342.41000000015</v>
      </c>
      <c r="K22" s="5" t="s">
        <v>32</v>
      </c>
    </row>
    <row r="23" spans="1:11" x14ac:dyDescent="0.25">
      <c r="A23" s="121" t="s">
        <v>19</v>
      </c>
      <c r="B23" s="26">
        <v>6972049.79</v>
      </c>
      <c r="C23" s="26">
        <v>9014755.1199999992</v>
      </c>
      <c r="D23" s="26"/>
      <c r="E23" s="119">
        <f t="shared" si="0"/>
        <v>15986804.91</v>
      </c>
      <c r="F23" s="30">
        <v>6969849.9100000001</v>
      </c>
      <c r="G23" s="30">
        <v>7690255.9500000002</v>
      </c>
      <c r="H23" s="30"/>
      <c r="I23" s="120">
        <f t="shared" si="1"/>
        <v>14660105.859999999</v>
      </c>
      <c r="J23" s="120">
        <f t="shared" si="2"/>
        <v>1326699.0500000007</v>
      </c>
      <c r="K23" s="5" t="s">
        <v>32</v>
      </c>
    </row>
    <row r="24" spans="1:11" x14ac:dyDescent="0.25">
      <c r="A24" s="121" t="s">
        <v>20</v>
      </c>
      <c r="B24" s="26">
        <v>1352613.06</v>
      </c>
      <c r="C24" s="26">
        <v>4030330.35</v>
      </c>
      <c r="D24" s="26"/>
      <c r="E24" s="119">
        <f>SUM(B24:D24)</f>
        <v>5382943.4100000001</v>
      </c>
      <c r="F24" s="30">
        <v>1352613.06</v>
      </c>
      <c r="G24" s="30">
        <v>4030330.35</v>
      </c>
      <c r="H24" s="30"/>
      <c r="I24" s="120">
        <f t="shared" si="1"/>
        <v>5382943.4100000001</v>
      </c>
      <c r="J24" s="120">
        <f t="shared" si="2"/>
        <v>0</v>
      </c>
      <c r="K24" s="5" t="s">
        <v>37</v>
      </c>
    </row>
    <row r="25" spans="1:11" x14ac:dyDescent="0.25">
      <c r="A25" s="29" t="s">
        <v>38</v>
      </c>
      <c r="B25" s="31">
        <f>SUM(B9:B24)</f>
        <v>36089675.740000002</v>
      </c>
      <c r="C25" s="31">
        <f>SUM(C9:C24)</f>
        <v>50527216.029999994</v>
      </c>
      <c r="D25" s="31">
        <f>SUM(D9:D24)</f>
        <v>245256</v>
      </c>
      <c r="E25" s="27">
        <f>SUM(B25:D25)</f>
        <v>86862147.769999996</v>
      </c>
      <c r="F25" s="28">
        <f>SUM(F9:F24)</f>
        <v>35979305.939999998</v>
      </c>
      <c r="G25" s="28">
        <f>SUM(G9:G24)</f>
        <v>49276776.010000005</v>
      </c>
      <c r="H25" s="28">
        <f>SUM(H9:H24)</f>
        <v>245256</v>
      </c>
      <c r="I25" s="28">
        <f>SUM(F25:H25)</f>
        <v>85501337.950000003</v>
      </c>
      <c r="J25" s="28">
        <f t="shared" si="2"/>
        <v>1360809.8199999928</v>
      </c>
      <c r="K25" s="29" t="s">
        <v>39</v>
      </c>
    </row>
  </sheetData>
  <sheetProtection algorithmName="SHA-512" hashValue="XBphtAlrubsYu9I27pVzXbc+E5MBKn9QjFw9tqERI4gSQLuEk5f0Kss0XSxNf2RK4JDiObUnz2HtSesiLGaEfA==" saltValue="rl002/PWUxJOb1eFIxKtTg==" spinCount="100000" sheet="1" objects="1" scenarios="1" selectLockedCells="1" selectUnlockedCells="1"/>
  <mergeCells count="5">
    <mergeCell ref="A7:A8"/>
    <mergeCell ref="B7:E7"/>
    <mergeCell ref="F7:I7"/>
    <mergeCell ref="J7:J8"/>
    <mergeCell ref="K7:K8"/>
  </mergeCells>
  <pageMargins left="1.5" right="1" top="1" bottom="1" header="0.3" footer="0.3"/>
  <pageSetup scale="69" fitToHeight="0" orientation="portrait" r:id="rId1"/>
  <ignoredErrors>
    <ignoredError sqref="E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7"/>
  <sheetViews>
    <sheetView showGridLines="0" topLeftCell="D1" zoomScaleNormal="100" zoomScaleSheetLayoutView="100" workbookViewId="0">
      <selection activeCell="D1" sqref="D1"/>
    </sheetView>
  </sheetViews>
  <sheetFormatPr defaultColWidth="9.109375" defaultRowHeight="13.8" x14ac:dyDescent="0.25"/>
  <cols>
    <col min="1" max="1" width="7.44140625" style="32" customWidth="1"/>
    <col min="2" max="2" width="27.33203125" style="1" customWidth="1"/>
    <col min="3" max="3" width="17.44140625" style="32" customWidth="1"/>
    <col min="4" max="4" width="11.33203125" style="32" customWidth="1"/>
    <col min="5" max="5" width="28.109375" style="1" customWidth="1"/>
    <col min="6" max="6" width="16" style="33" customWidth="1"/>
    <col min="7" max="7" width="16" style="33" hidden="1" customWidth="1"/>
    <col min="8" max="8" width="17.109375" style="33" hidden="1" customWidth="1"/>
    <col min="9" max="9" width="11.5546875" style="32" customWidth="1"/>
    <col min="10" max="10" width="16" style="32" bestFit="1" customWidth="1"/>
    <col min="11" max="11" width="14.33203125" style="32" customWidth="1"/>
    <col min="12" max="12" width="14.33203125" style="1" customWidth="1"/>
    <col min="13" max="16384" width="9.109375" style="1"/>
  </cols>
  <sheetData>
    <row r="1" spans="1:12" x14ac:dyDescent="0.25">
      <c r="L1" s="2" t="s">
        <v>139</v>
      </c>
    </row>
    <row r="2" spans="1:12" x14ac:dyDescent="0.25">
      <c r="L2" s="2" t="s">
        <v>906</v>
      </c>
    </row>
    <row r="3" spans="1:12" x14ac:dyDescent="0.25">
      <c r="A3" s="14" t="s">
        <v>1</v>
      </c>
    </row>
    <row r="4" spans="1:12" x14ac:dyDescent="0.25">
      <c r="A4" s="34" t="s">
        <v>40</v>
      </c>
    </row>
    <row r="5" spans="1:12" x14ac:dyDescent="0.25">
      <c r="A5" s="34" t="s">
        <v>898</v>
      </c>
    </row>
    <row r="7" spans="1:12" s="32" customFormat="1" x14ac:dyDescent="0.25">
      <c r="A7" s="158" t="s">
        <v>41</v>
      </c>
      <c r="B7" s="158" t="s">
        <v>26</v>
      </c>
      <c r="C7" s="158" t="s">
        <v>42</v>
      </c>
      <c r="D7" s="155" t="s">
        <v>43</v>
      </c>
      <c r="E7" s="154" t="s">
        <v>5</v>
      </c>
      <c r="F7" s="157" t="s">
        <v>44</v>
      </c>
      <c r="G7" s="152" t="s">
        <v>45</v>
      </c>
      <c r="H7" s="152" t="s">
        <v>8</v>
      </c>
      <c r="I7" s="154" t="s">
        <v>46</v>
      </c>
      <c r="J7" s="155" t="s">
        <v>47</v>
      </c>
      <c r="K7" s="155" t="s">
        <v>48</v>
      </c>
      <c r="L7" s="157" t="s">
        <v>49</v>
      </c>
    </row>
    <row r="8" spans="1:12" s="32" customFormat="1" x14ac:dyDescent="0.25">
      <c r="A8" s="158"/>
      <c r="B8" s="158"/>
      <c r="C8" s="158"/>
      <c r="D8" s="156"/>
      <c r="E8" s="154"/>
      <c r="F8" s="157"/>
      <c r="G8" s="153"/>
      <c r="H8" s="153"/>
      <c r="I8" s="154"/>
      <c r="J8" s="156"/>
      <c r="K8" s="156"/>
      <c r="L8" s="157"/>
    </row>
    <row r="9" spans="1:12" ht="41.4" x14ac:dyDescent="0.25">
      <c r="A9" s="35">
        <v>164</v>
      </c>
      <c r="B9" s="122" t="s">
        <v>50</v>
      </c>
      <c r="C9" s="35" t="s">
        <v>51</v>
      </c>
      <c r="D9" s="36" t="s">
        <v>52</v>
      </c>
      <c r="E9" s="37" t="s">
        <v>53</v>
      </c>
      <c r="F9" s="38">
        <v>38760</v>
      </c>
      <c r="G9" s="38">
        <v>6750.7</v>
      </c>
      <c r="H9" s="38">
        <v>32009.3</v>
      </c>
      <c r="I9" s="39">
        <v>1</v>
      </c>
      <c r="J9" s="40">
        <f>I9*F9</f>
        <v>38760</v>
      </c>
      <c r="K9" s="40">
        <f>I9*G9</f>
        <v>6750.7</v>
      </c>
      <c r="L9" s="41">
        <f>J9-K9</f>
        <v>32009.3</v>
      </c>
    </row>
    <row r="10" spans="1:12" ht="27.6" x14ac:dyDescent="0.25">
      <c r="A10" s="42">
        <v>164</v>
      </c>
      <c r="B10" s="123" t="s">
        <v>54</v>
      </c>
      <c r="C10" s="43">
        <v>39398</v>
      </c>
      <c r="D10" s="39"/>
      <c r="E10" s="37" t="s">
        <v>55</v>
      </c>
      <c r="F10" s="38">
        <v>29000</v>
      </c>
      <c r="G10" s="38">
        <v>26100</v>
      </c>
      <c r="H10" s="38">
        <f t="shared" ref="H10:H12" si="0">F10-G10</f>
        <v>2900</v>
      </c>
      <c r="I10" s="39">
        <v>1</v>
      </c>
      <c r="J10" s="40">
        <f t="shared" ref="J10:J24" si="1">I10*F10</f>
        <v>29000</v>
      </c>
      <c r="K10" s="40">
        <f t="shared" ref="K10:K24" si="2">I10*G10</f>
        <v>26100</v>
      </c>
      <c r="L10" s="41">
        <f t="shared" ref="L10:L26" si="3">J10-K10</f>
        <v>2900</v>
      </c>
    </row>
    <row r="11" spans="1:12" ht="27.6" x14ac:dyDescent="0.25">
      <c r="A11" s="42">
        <v>164</v>
      </c>
      <c r="B11" s="123" t="s">
        <v>54</v>
      </c>
      <c r="C11" s="43">
        <v>39398</v>
      </c>
      <c r="D11" s="39">
        <v>796</v>
      </c>
      <c r="E11" s="37" t="s">
        <v>56</v>
      </c>
      <c r="F11" s="38">
        <v>21300</v>
      </c>
      <c r="G11" s="38">
        <v>19170</v>
      </c>
      <c r="H11" s="38">
        <f t="shared" si="0"/>
        <v>2130</v>
      </c>
      <c r="I11" s="39">
        <v>1</v>
      </c>
      <c r="J11" s="40">
        <f t="shared" si="1"/>
        <v>21300</v>
      </c>
      <c r="K11" s="40">
        <f t="shared" si="2"/>
        <v>19170</v>
      </c>
      <c r="L11" s="41">
        <f t="shared" si="3"/>
        <v>2130</v>
      </c>
    </row>
    <row r="12" spans="1:12" ht="27.6" x14ac:dyDescent="0.25">
      <c r="A12" s="42">
        <v>164</v>
      </c>
      <c r="B12" s="123" t="s">
        <v>57</v>
      </c>
      <c r="C12" s="43">
        <v>40528</v>
      </c>
      <c r="D12" s="39">
        <v>990</v>
      </c>
      <c r="E12" s="37" t="s">
        <v>58</v>
      </c>
      <c r="F12" s="38">
        <v>22000</v>
      </c>
      <c r="G12" s="38">
        <v>19800</v>
      </c>
      <c r="H12" s="38">
        <f t="shared" si="0"/>
        <v>2200</v>
      </c>
      <c r="I12" s="44">
        <v>1</v>
      </c>
      <c r="J12" s="40">
        <f t="shared" si="1"/>
        <v>22000</v>
      </c>
      <c r="K12" s="40">
        <f t="shared" si="2"/>
        <v>19800</v>
      </c>
      <c r="L12" s="41">
        <f t="shared" si="3"/>
        <v>2200</v>
      </c>
    </row>
    <row r="13" spans="1:12" ht="27.6" x14ac:dyDescent="0.25">
      <c r="A13" s="42">
        <v>164</v>
      </c>
      <c r="B13" s="123" t="s">
        <v>59</v>
      </c>
      <c r="C13" s="43">
        <v>41809</v>
      </c>
      <c r="D13" s="39">
        <v>1766</v>
      </c>
      <c r="E13" s="37" t="s">
        <v>60</v>
      </c>
      <c r="F13" s="38">
        <v>26500</v>
      </c>
      <c r="G13" s="38">
        <v>16496.25</v>
      </c>
      <c r="H13" s="38">
        <f>F13-G13</f>
        <v>10003.75</v>
      </c>
      <c r="I13" s="39">
        <v>1</v>
      </c>
      <c r="J13" s="40">
        <f t="shared" si="1"/>
        <v>26500</v>
      </c>
      <c r="K13" s="40">
        <f t="shared" si="2"/>
        <v>16496.25</v>
      </c>
      <c r="L13" s="41">
        <f t="shared" si="3"/>
        <v>10003.75</v>
      </c>
    </row>
    <row r="14" spans="1:12" ht="27.6" x14ac:dyDescent="0.25">
      <c r="A14" s="42">
        <v>164</v>
      </c>
      <c r="B14" s="123" t="s">
        <v>61</v>
      </c>
      <c r="C14" s="43">
        <v>40385</v>
      </c>
      <c r="D14" s="39" t="s">
        <v>62</v>
      </c>
      <c r="E14" s="37" t="s">
        <v>63</v>
      </c>
      <c r="F14" s="38">
        <v>26500</v>
      </c>
      <c r="G14" s="38">
        <v>23850</v>
      </c>
      <c r="H14" s="38">
        <f t="shared" ref="H14:H24" si="4">F14-G14</f>
        <v>2650</v>
      </c>
      <c r="I14" s="39">
        <v>2</v>
      </c>
      <c r="J14" s="40">
        <f t="shared" si="1"/>
        <v>53000</v>
      </c>
      <c r="K14" s="40">
        <f t="shared" si="2"/>
        <v>47700</v>
      </c>
      <c r="L14" s="41">
        <f t="shared" si="3"/>
        <v>5300</v>
      </c>
    </row>
    <row r="15" spans="1:12" ht="27.6" x14ac:dyDescent="0.25">
      <c r="A15" s="42">
        <v>164</v>
      </c>
      <c r="B15" s="123" t="s">
        <v>61</v>
      </c>
      <c r="C15" s="43">
        <v>40395</v>
      </c>
      <c r="D15" s="39" t="s">
        <v>64</v>
      </c>
      <c r="E15" s="37" t="s">
        <v>65</v>
      </c>
      <c r="F15" s="38">
        <v>26500</v>
      </c>
      <c r="G15" s="38">
        <v>23850</v>
      </c>
      <c r="H15" s="38">
        <f t="shared" si="4"/>
        <v>2650</v>
      </c>
      <c r="I15" s="39">
        <v>4</v>
      </c>
      <c r="J15" s="40">
        <f t="shared" si="1"/>
        <v>106000</v>
      </c>
      <c r="K15" s="40">
        <f t="shared" si="2"/>
        <v>95400</v>
      </c>
      <c r="L15" s="41">
        <f t="shared" si="3"/>
        <v>10600</v>
      </c>
    </row>
    <row r="16" spans="1:12" ht="27.6" x14ac:dyDescent="0.25">
      <c r="A16" s="42">
        <v>164</v>
      </c>
      <c r="B16" s="123" t="s">
        <v>61</v>
      </c>
      <c r="C16" s="43">
        <v>40407</v>
      </c>
      <c r="D16" s="39" t="s">
        <v>66</v>
      </c>
      <c r="E16" s="37" t="s">
        <v>67</v>
      </c>
      <c r="F16" s="38">
        <v>26500</v>
      </c>
      <c r="G16" s="38">
        <v>23850</v>
      </c>
      <c r="H16" s="38">
        <f t="shared" si="4"/>
        <v>2650</v>
      </c>
      <c r="I16" s="39">
        <v>2</v>
      </c>
      <c r="J16" s="40">
        <f t="shared" si="1"/>
        <v>53000</v>
      </c>
      <c r="K16" s="40">
        <f t="shared" si="2"/>
        <v>47700</v>
      </c>
      <c r="L16" s="41">
        <f t="shared" si="3"/>
        <v>5300</v>
      </c>
    </row>
    <row r="17" spans="1:71" ht="27.6" x14ac:dyDescent="0.25">
      <c r="A17" s="42">
        <v>164</v>
      </c>
      <c r="B17" s="123" t="s">
        <v>61</v>
      </c>
      <c r="C17" s="43">
        <v>40407</v>
      </c>
      <c r="D17" s="39" t="s">
        <v>68</v>
      </c>
      <c r="E17" s="37" t="s">
        <v>69</v>
      </c>
      <c r="F17" s="38">
        <v>26500</v>
      </c>
      <c r="G17" s="38">
        <v>23850</v>
      </c>
      <c r="H17" s="38">
        <f t="shared" si="4"/>
        <v>2650</v>
      </c>
      <c r="I17" s="39">
        <v>4</v>
      </c>
      <c r="J17" s="40">
        <f t="shared" si="1"/>
        <v>106000</v>
      </c>
      <c r="K17" s="40">
        <f t="shared" si="2"/>
        <v>95400</v>
      </c>
      <c r="L17" s="41">
        <f t="shared" si="3"/>
        <v>10600</v>
      </c>
    </row>
    <row r="18" spans="1:71" x14ac:dyDescent="0.25">
      <c r="A18" s="42">
        <v>164</v>
      </c>
      <c r="B18" s="123" t="s">
        <v>61</v>
      </c>
      <c r="C18" s="43">
        <v>40590</v>
      </c>
      <c r="D18" s="39">
        <v>1026</v>
      </c>
      <c r="E18" s="37" t="s">
        <v>70</v>
      </c>
      <c r="F18" s="38">
        <v>26500</v>
      </c>
      <c r="G18" s="38">
        <v>23850</v>
      </c>
      <c r="H18" s="38">
        <f t="shared" si="4"/>
        <v>2650</v>
      </c>
      <c r="I18" s="39">
        <v>2</v>
      </c>
      <c r="J18" s="40">
        <f t="shared" si="1"/>
        <v>53000</v>
      </c>
      <c r="K18" s="40">
        <f t="shared" si="2"/>
        <v>47700</v>
      </c>
      <c r="L18" s="41">
        <f t="shared" si="3"/>
        <v>5300</v>
      </c>
    </row>
    <row r="19" spans="1:71" s="45" customFormat="1" ht="27.6" x14ac:dyDescent="0.25">
      <c r="A19" s="42">
        <v>164</v>
      </c>
      <c r="B19" s="123" t="s">
        <v>71</v>
      </c>
      <c r="C19" s="43">
        <v>39189</v>
      </c>
      <c r="D19" s="39">
        <v>643</v>
      </c>
      <c r="E19" s="37" t="s">
        <v>72</v>
      </c>
      <c r="F19" s="38">
        <v>16000</v>
      </c>
      <c r="G19" s="38">
        <v>15200</v>
      </c>
      <c r="H19" s="38">
        <f t="shared" si="4"/>
        <v>800</v>
      </c>
      <c r="I19" s="39">
        <v>1</v>
      </c>
      <c r="J19" s="40">
        <f t="shared" si="1"/>
        <v>16000</v>
      </c>
      <c r="K19" s="40">
        <f t="shared" si="2"/>
        <v>15200</v>
      </c>
      <c r="L19" s="41">
        <f t="shared" si="3"/>
        <v>800</v>
      </c>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row>
    <row r="20" spans="1:71" s="45" customFormat="1" x14ac:dyDescent="0.25">
      <c r="A20" s="42">
        <v>164</v>
      </c>
      <c r="B20" s="123" t="s">
        <v>71</v>
      </c>
      <c r="C20" s="43">
        <v>40897</v>
      </c>
      <c r="D20" s="39">
        <v>1209</v>
      </c>
      <c r="E20" s="37" t="s">
        <v>73</v>
      </c>
      <c r="F20" s="38">
        <v>16500</v>
      </c>
      <c r="G20" s="38">
        <v>15675</v>
      </c>
      <c r="H20" s="38">
        <f t="shared" si="4"/>
        <v>825</v>
      </c>
      <c r="I20" s="39">
        <v>1</v>
      </c>
      <c r="J20" s="40">
        <f t="shared" si="1"/>
        <v>16500</v>
      </c>
      <c r="K20" s="40">
        <f t="shared" si="2"/>
        <v>15675</v>
      </c>
      <c r="L20" s="41">
        <f t="shared" si="3"/>
        <v>825</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row>
    <row r="21" spans="1:71" s="45" customFormat="1" x14ac:dyDescent="0.25">
      <c r="A21" s="42">
        <v>164</v>
      </c>
      <c r="B21" s="123" t="s">
        <v>71</v>
      </c>
      <c r="C21" s="43">
        <v>40948</v>
      </c>
      <c r="D21" s="39">
        <v>1223</v>
      </c>
      <c r="E21" s="37" t="s">
        <v>74</v>
      </c>
      <c r="F21" s="38">
        <v>10300</v>
      </c>
      <c r="G21" s="38">
        <v>9785</v>
      </c>
      <c r="H21" s="38">
        <f t="shared" si="4"/>
        <v>515</v>
      </c>
      <c r="I21" s="39">
        <v>1</v>
      </c>
      <c r="J21" s="40">
        <f t="shared" si="1"/>
        <v>10300</v>
      </c>
      <c r="K21" s="40">
        <f t="shared" si="2"/>
        <v>9785</v>
      </c>
      <c r="L21" s="41">
        <f t="shared" si="3"/>
        <v>515</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row>
    <row r="22" spans="1:71" ht="27.6" x14ac:dyDescent="0.25">
      <c r="A22" s="42">
        <v>164</v>
      </c>
      <c r="B22" s="123" t="s">
        <v>71</v>
      </c>
      <c r="C22" s="43">
        <v>42290</v>
      </c>
      <c r="D22" s="39">
        <v>2205</v>
      </c>
      <c r="E22" s="37" t="s">
        <v>75</v>
      </c>
      <c r="F22" s="38">
        <v>24500</v>
      </c>
      <c r="G22" s="38">
        <v>15322.84</v>
      </c>
      <c r="H22" s="38">
        <f t="shared" si="4"/>
        <v>9177.16</v>
      </c>
      <c r="I22" s="39">
        <v>1</v>
      </c>
      <c r="J22" s="40">
        <f t="shared" si="1"/>
        <v>24500</v>
      </c>
      <c r="K22" s="40">
        <f t="shared" si="2"/>
        <v>15322.84</v>
      </c>
      <c r="L22" s="41">
        <f t="shared" si="3"/>
        <v>9177.16</v>
      </c>
    </row>
    <row r="23" spans="1:71" ht="27.6" x14ac:dyDescent="0.25">
      <c r="A23" s="42">
        <v>164</v>
      </c>
      <c r="B23" s="123" t="s">
        <v>71</v>
      </c>
      <c r="C23" s="43">
        <v>42768</v>
      </c>
      <c r="D23" s="39">
        <v>2278</v>
      </c>
      <c r="E23" s="37" t="s">
        <v>76</v>
      </c>
      <c r="F23" s="38">
        <v>24500</v>
      </c>
      <c r="G23" s="38">
        <v>12413.44</v>
      </c>
      <c r="H23" s="38">
        <f t="shared" si="4"/>
        <v>12086.56</v>
      </c>
      <c r="I23" s="39">
        <v>1</v>
      </c>
      <c r="J23" s="40">
        <f t="shared" si="1"/>
        <v>24500</v>
      </c>
      <c r="K23" s="40">
        <f t="shared" si="2"/>
        <v>12413.44</v>
      </c>
      <c r="L23" s="41">
        <f t="shared" si="3"/>
        <v>12086.56</v>
      </c>
    </row>
    <row r="24" spans="1:71" x14ac:dyDescent="0.25">
      <c r="A24" s="42">
        <v>164</v>
      </c>
      <c r="B24" s="123" t="s">
        <v>71</v>
      </c>
      <c r="C24" s="43">
        <v>42768</v>
      </c>
      <c r="D24" s="39">
        <v>2279</v>
      </c>
      <c r="E24" s="37" t="s">
        <v>77</v>
      </c>
      <c r="F24" s="38">
        <v>24500</v>
      </c>
      <c r="G24" s="38">
        <v>12413.44</v>
      </c>
      <c r="H24" s="38">
        <f t="shared" si="4"/>
        <v>12086.56</v>
      </c>
      <c r="I24" s="39">
        <v>1</v>
      </c>
      <c r="J24" s="40">
        <f t="shared" si="1"/>
        <v>24500</v>
      </c>
      <c r="K24" s="40">
        <f t="shared" si="2"/>
        <v>12413.44</v>
      </c>
      <c r="L24" s="41">
        <f t="shared" si="3"/>
        <v>12086.56</v>
      </c>
    </row>
    <row r="25" spans="1:71" s="3" customFormat="1" x14ac:dyDescent="0.25">
      <c r="A25" s="149" t="s">
        <v>78</v>
      </c>
      <c r="B25" s="150"/>
      <c r="C25" s="150"/>
      <c r="D25" s="150"/>
      <c r="E25" s="151"/>
      <c r="F25" s="131">
        <f t="shared" ref="F25:L25" si="5">SUM(F9:F24)</f>
        <v>386360</v>
      </c>
      <c r="G25" s="131">
        <f t="shared" si="5"/>
        <v>288376.67000000004</v>
      </c>
      <c r="H25" s="131">
        <f t="shared" si="5"/>
        <v>97983.33</v>
      </c>
      <c r="I25" s="47">
        <f t="shared" si="5"/>
        <v>25</v>
      </c>
      <c r="J25" s="131">
        <f t="shared" si="5"/>
        <v>624860</v>
      </c>
      <c r="K25" s="131">
        <f t="shared" si="5"/>
        <v>503026.67000000004</v>
      </c>
      <c r="L25" s="132">
        <f t="shared" si="5"/>
        <v>121833.33</v>
      </c>
    </row>
    <row r="26" spans="1:71" x14ac:dyDescent="0.25">
      <c r="A26" s="42">
        <v>101</v>
      </c>
      <c r="B26" s="122" t="s">
        <v>79</v>
      </c>
      <c r="C26" s="48">
        <v>42472</v>
      </c>
      <c r="D26" s="49">
        <v>537</v>
      </c>
      <c r="E26" s="50" t="s">
        <v>80</v>
      </c>
      <c r="F26" s="38">
        <v>21000</v>
      </c>
      <c r="G26" s="38">
        <v>21000</v>
      </c>
      <c r="H26" s="38">
        <f>F26-G26</f>
        <v>0</v>
      </c>
      <c r="I26" s="49">
        <v>1</v>
      </c>
      <c r="J26" s="40">
        <f t="shared" ref="J26:J42" si="6">I26*F26</f>
        <v>21000</v>
      </c>
      <c r="K26" s="40">
        <f>I26*G26</f>
        <v>21000</v>
      </c>
      <c r="L26" s="41">
        <f t="shared" si="3"/>
        <v>0</v>
      </c>
    </row>
    <row r="27" spans="1:71" x14ac:dyDescent="0.25">
      <c r="A27" s="42">
        <v>101</v>
      </c>
      <c r="B27" s="123" t="s">
        <v>79</v>
      </c>
      <c r="C27" s="48">
        <v>42472</v>
      </c>
      <c r="D27" s="49">
        <v>538</v>
      </c>
      <c r="E27" s="50" t="s">
        <v>81</v>
      </c>
      <c r="F27" s="38">
        <v>25357.919999999998</v>
      </c>
      <c r="G27" s="38">
        <v>14656.75</v>
      </c>
      <c r="H27" s="38">
        <f t="shared" ref="H27:H42" si="7">F27-G27</f>
        <v>10701.169999999998</v>
      </c>
      <c r="I27" s="49">
        <v>1</v>
      </c>
      <c r="J27" s="40">
        <f t="shared" si="6"/>
        <v>25357.919999999998</v>
      </c>
      <c r="K27" s="40">
        <f t="shared" ref="K27:K42" si="8">I27*G27</f>
        <v>14656.75</v>
      </c>
      <c r="L27" s="41">
        <f t="shared" ref="L27:L39" si="9">I27*H27</f>
        <v>10701.169999999998</v>
      </c>
    </row>
    <row r="28" spans="1:71" s="45" customFormat="1" ht="41.4" x14ac:dyDescent="0.25">
      <c r="A28" s="42">
        <v>101</v>
      </c>
      <c r="B28" s="123" t="s">
        <v>82</v>
      </c>
      <c r="C28" s="51" t="s">
        <v>83</v>
      </c>
      <c r="D28" s="52">
        <v>819</v>
      </c>
      <c r="E28" s="59" t="s">
        <v>84</v>
      </c>
      <c r="F28" s="38">
        <v>27000</v>
      </c>
      <c r="G28" s="38">
        <v>0</v>
      </c>
      <c r="H28" s="38">
        <f t="shared" si="7"/>
        <v>27000</v>
      </c>
      <c r="I28" s="49">
        <v>1</v>
      </c>
      <c r="J28" s="40">
        <f t="shared" si="6"/>
        <v>27000</v>
      </c>
      <c r="K28" s="40">
        <f t="shared" si="8"/>
        <v>0</v>
      </c>
      <c r="L28" s="41">
        <f t="shared" si="9"/>
        <v>27000</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s="45" customFormat="1" ht="27.6" x14ac:dyDescent="0.25">
      <c r="A29" s="42">
        <v>101</v>
      </c>
      <c r="B29" s="123" t="s">
        <v>82</v>
      </c>
      <c r="C29" s="51" t="s">
        <v>83</v>
      </c>
      <c r="D29" s="52">
        <v>821</v>
      </c>
      <c r="E29" s="59" t="s">
        <v>85</v>
      </c>
      <c r="F29" s="38">
        <v>16800</v>
      </c>
      <c r="G29" s="38">
        <v>0</v>
      </c>
      <c r="H29" s="38">
        <f t="shared" si="7"/>
        <v>16800</v>
      </c>
      <c r="I29" s="49">
        <v>1</v>
      </c>
      <c r="J29" s="40">
        <f t="shared" si="6"/>
        <v>16800</v>
      </c>
      <c r="K29" s="40">
        <f t="shared" si="8"/>
        <v>0</v>
      </c>
      <c r="L29" s="41">
        <f t="shared" si="9"/>
        <v>16800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row>
    <row r="30" spans="1:71" s="45" customFormat="1" ht="27.6" x14ac:dyDescent="0.25">
      <c r="A30" s="42">
        <v>101</v>
      </c>
      <c r="B30" s="123" t="s">
        <v>82</v>
      </c>
      <c r="C30" s="51" t="s">
        <v>83</v>
      </c>
      <c r="D30" s="52">
        <v>823</v>
      </c>
      <c r="E30" s="59" t="s">
        <v>86</v>
      </c>
      <c r="F30" s="38">
        <v>15750</v>
      </c>
      <c r="G30" s="38">
        <v>0</v>
      </c>
      <c r="H30" s="38">
        <f t="shared" si="7"/>
        <v>15750</v>
      </c>
      <c r="I30" s="49">
        <v>1</v>
      </c>
      <c r="J30" s="40">
        <f t="shared" si="6"/>
        <v>15750</v>
      </c>
      <c r="K30" s="40">
        <f t="shared" si="8"/>
        <v>0</v>
      </c>
      <c r="L30" s="41">
        <f t="shared" si="9"/>
        <v>15750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x14ac:dyDescent="0.25">
      <c r="A31" s="42">
        <v>101</v>
      </c>
      <c r="B31" s="123" t="s">
        <v>61</v>
      </c>
      <c r="C31" s="53">
        <v>36889</v>
      </c>
      <c r="D31" s="49" t="s">
        <v>87</v>
      </c>
      <c r="E31" s="59" t="s">
        <v>88</v>
      </c>
      <c r="F31" s="38">
        <v>21561</v>
      </c>
      <c r="G31" s="38">
        <v>19404.400000000001</v>
      </c>
      <c r="H31" s="38">
        <f t="shared" si="7"/>
        <v>2156.5999999999985</v>
      </c>
      <c r="I31" s="49">
        <v>1</v>
      </c>
      <c r="J31" s="40">
        <f t="shared" si="6"/>
        <v>21561</v>
      </c>
      <c r="K31" s="40">
        <f t="shared" si="8"/>
        <v>19404.400000000001</v>
      </c>
      <c r="L31" s="41">
        <f t="shared" si="9"/>
        <v>2156.5999999999985</v>
      </c>
    </row>
    <row r="32" spans="1:71" ht="27.6" x14ac:dyDescent="0.25">
      <c r="A32" s="42">
        <v>101</v>
      </c>
      <c r="B32" s="123" t="s">
        <v>61</v>
      </c>
      <c r="C32" s="53">
        <v>43306</v>
      </c>
      <c r="D32" s="54" t="s">
        <v>89</v>
      </c>
      <c r="E32" s="59" t="s">
        <v>90</v>
      </c>
      <c r="F32" s="38">
        <v>17995</v>
      </c>
      <c r="G32" s="38">
        <v>8262.68</v>
      </c>
      <c r="H32" s="38">
        <f t="shared" si="7"/>
        <v>9732.32</v>
      </c>
      <c r="I32" s="49">
        <v>1</v>
      </c>
      <c r="J32" s="40">
        <f t="shared" si="6"/>
        <v>17995</v>
      </c>
      <c r="K32" s="40">
        <f t="shared" si="8"/>
        <v>8262.68</v>
      </c>
      <c r="L32" s="41">
        <f t="shared" si="9"/>
        <v>9732.32</v>
      </c>
    </row>
    <row r="33" spans="1:12" ht="27.6" x14ac:dyDescent="0.25">
      <c r="A33" s="42">
        <v>101</v>
      </c>
      <c r="B33" s="123" t="s">
        <v>61</v>
      </c>
      <c r="C33" s="48">
        <v>42150</v>
      </c>
      <c r="D33" s="49">
        <v>478</v>
      </c>
      <c r="E33" s="59" t="s">
        <v>91</v>
      </c>
      <c r="F33" s="38">
        <v>22250</v>
      </c>
      <c r="G33" s="38">
        <v>14796.6</v>
      </c>
      <c r="H33" s="38">
        <f t="shared" si="7"/>
        <v>7453.4</v>
      </c>
      <c r="I33" s="49">
        <v>1</v>
      </c>
      <c r="J33" s="40">
        <f t="shared" si="6"/>
        <v>22250</v>
      </c>
      <c r="K33" s="40">
        <f t="shared" si="8"/>
        <v>14796.6</v>
      </c>
      <c r="L33" s="41">
        <f t="shared" si="9"/>
        <v>7453.4</v>
      </c>
    </row>
    <row r="34" spans="1:12" ht="27.6" x14ac:dyDescent="0.25">
      <c r="A34" s="42">
        <v>101</v>
      </c>
      <c r="B34" s="123" t="s">
        <v>61</v>
      </c>
      <c r="C34" s="48">
        <v>42150</v>
      </c>
      <c r="D34" s="49">
        <v>479</v>
      </c>
      <c r="E34" s="59" t="s">
        <v>92</v>
      </c>
      <c r="F34" s="38">
        <v>20000</v>
      </c>
      <c r="G34" s="38">
        <v>13299.72</v>
      </c>
      <c r="H34" s="38">
        <f t="shared" si="7"/>
        <v>6700.2800000000007</v>
      </c>
      <c r="I34" s="49">
        <v>1</v>
      </c>
      <c r="J34" s="40">
        <f t="shared" si="6"/>
        <v>20000</v>
      </c>
      <c r="K34" s="40">
        <f t="shared" si="8"/>
        <v>13299.72</v>
      </c>
      <c r="L34" s="41">
        <f t="shared" si="9"/>
        <v>6700.2800000000007</v>
      </c>
    </row>
    <row r="35" spans="1:12" ht="27.6" x14ac:dyDescent="0.25">
      <c r="A35" s="42">
        <v>101</v>
      </c>
      <c r="B35" s="123" t="s">
        <v>61</v>
      </c>
      <c r="C35" s="48">
        <v>42125</v>
      </c>
      <c r="D35" s="49">
        <v>484</v>
      </c>
      <c r="E35" s="59" t="s">
        <v>93</v>
      </c>
      <c r="F35" s="38">
        <v>20000</v>
      </c>
      <c r="G35" s="38">
        <v>13299.72</v>
      </c>
      <c r="H35" s="38">
        <f t="shared" si="7"/>
        <v>6700.2800000000007</v>
      </c>
      <c r="I35" s="49">
        <v>1</v>
      </c>
      <c r="J35" s="40">
        <f t="shared" si="6"/>
        <v>20000</v>
      </c>
      <c r="K35" s="40">
        <f t="shared" si="8"/>
        <v>13299.72</v>
      </c>
      <c r="L35" s="41">
        <f t="shared" si="9"/>
        <v>6700.2800000000007</v>
      </c>
    </row>
    <row r="36" spans="1:12" x14ac:dyDescent="0.25">
      <c r="A36" s="42">
        <v>101</v>
      </c>
      <c r="B36" s="123" t="s">
        <v>61</v>
      </c>
      <c r="C36" s="48">
        <v>42159</v>
      </c>
      <c r="D36" s="49" t="s">
        <v>94</v>
      </c>
      <c r="E36" s="59" t="s">
        <v>95</v>
      </c>
      <c r="F36" s="38">
        <v>37000</v>
      </c>
      <c r="G36" s="38">
        <v>24312.39</v>
      </c>
      <c r="H36" s="38">
        <f t="shared" si="7"/>
        <v>12687.61</v>
      </c>
      <c r="I36" s="49">
        <v>2</v>
      </c>
      <c r="J36" s="40">
        <f t="shared" si="6"/>
        <v>74000</v>
      </c>
      <c r="K36" s="40">
        <f t="shared" si="8"/>
        <v>48624.78</v>
      </c>
      <c r="L36" s="41">
        <f t="shared" si="9"/>
        <v>25375.22</v>
      </c>
    </row>
    <row r="37" spans="1:12" ht="27.6" x14ac:dyDescent="0.25">
      <c r="A37" s="42">
        <v>101</v>
      </c>
      <c r="B37" s="123" t="s">
        <v>61</v>
      </c>
      <c r="C37" s="48">
        <v>42156</v>
      </c>
      <c r="D37" s="49">
        <v>503</v>
      </c>
      <c r="E37" s="59" t="s">
        <v>96</v>
      </c>
      <c r="F37" s="38">
        <v>43800</v>
      </c>
      <c r="G37" s="38">
        <v>28433.5</v>
      </c>
      <c r="H37" s="38">
        <f t="shared" si="7"/>
        <v>15366.5</v>
      </c>
      <c r="I37" s="49">
        <v>1</v>
      </c>
      <c r="J37" s="40">
        <f t="shared" si="6"/>
        <v>43800</v>
      </c>
      <c r="K37" s="40">
        <f t="shared" si="8"/>
        <v>28433.5</v>
      </c>
      <c r="L37" s="41">
        <f>I37*H37</f>
        <v>15366.5</v>
      </c>
    </row>
    <row r="38" spans="1:12" ht="27.6" x14ac:dyDescent="0.25">
      <c r="A38" s="42">
        <v>101</v>
      </c>
      <c r="B38" s="123" t="s">
        <v>61</v>
      </c>
      <c r="C38" s="48">
        <v>42156</v>
      </c>
      <c r="D38" s="49">
        <v>504</v>
      </c>
      <c r="E38" s="59" t="s">
        <v>97</v>
      </c>
      <c r="F38" s="38">
        <v>32500</v>
      </c>
      <c r="G38" s="38">
        <v>21097.78</v>
      </c>
      <c r="H38" s="38">
        <f t="shared" si="7"/>
        <v>11402.220000000001</v>
      </c>
      <c r="I38" s="49">
        <v>1</v>
      </c>
      <c r="J38" s="40">
        <f t="shared" si="6"/>
        <v>32500</v>
      </c>
      <c r="K38" s="40">
        <f t="shared" si="8"/>
        <v>21097.78</v>
      </c>
      <c r="L38" s="41">
        <f t="shared" si="9"/>
        <v>11402.220000000001</v>
      </c>
    </row>
    <row r="39" spans="1:12" x14ac:dyDescent="0.25">
      <c r="A39" s="42">
        <v>101</v>
      </c>
      <c r="B39" s="123" t="s">
        <v>61</v>
      </c>
      <c r="C39" s="48">
        <v>42156</v>
      </c>
      <c r="D39" s="49" t="s">
        <v>98</v>
      </c>
      <c r="E39" s="59" t="s">
        <v>99</v>
      </c>
      <c r="F39" s="38">
        <v>18500</v>
      </c>
      <c r="G39" s="38">
        <v>12009.72</v>
      </c>
      <c r="H39" s="38">
        <f t="shared" si="7"/>
        <v>6490.2800000000007</v>
      </c>
      <c r="I39" s="49">
        <v>2</v>
      </c>
      <c r="J39" s="40">
        <f t="shared" si="6"/>
        <v>37000</v>
      </c>
      <c r="K39" s="40">
        <f t="shared" si="8"/>
        <v>24019.439999999999</v>
      </c>
      <c r="L39" s="41">
        <f t="shared" si="9"/>
        <v>12980.560000000001</v>
      </c>
    </row>
    <row r="40" spans="1:12" x14ac:dyDescent="0.25">
      <c r="A40" s="42">
        <v>101</v>
      </c>
      <c r="B40" s="123" t="s">
        <v>61</v>
      </c>
      <c r="C40" s="48">
        <v>42156</v>
      </c>
      <c r="D40" s="49">
        <v>506</v>
      </c>
      <c r="E40" s="59" t="s">
        <v>100</v>
      </c>
      <c r="F40" s="38">
        <v>32000</v>
      </c>
      <c r="G40" s="38">
        <v>20743.060000000001</v>
      </c>
      <c r="H40" s="38">
        <f t="shared" si="7"/>
        <v>11256.939999999999</v>
      </c>
      <c r="I40" s="49">
        <v>1</v>
      </c>
      <c r="J40" s="40">
        <f t="shared" si="6"/>
        <v>32000</v>
      </c>
      <c r="K40" s="40">
        <f t="shared" si="8"/>
        <v>20743.060000000001</v>
      </c>
      <c r="L40" s="41">
        <f>I40*H40</f>
        <v>11256.939999999999</v>
      </c>
    </row>
    <row r="41" spans="1:12" x14ac:dyDescent="0.25">
      <c r="A41" s="42">
        <v>101</v>
      </c>
      <c r="B41" s="123" t="s">
        <v>61</v>
      </c>
      <c r="C41" s="48">
        <v>42156</v>
      </c>
      <c r="D41" s="49">
        <v>508</v>
      </c>
      <c r="E41" s="59" t="s">
        <v>101</v>
      </c>
      <c r="F41" s="38">
        <v>31500</v>
      </c>
      <c r="G41" s="38">
        <v>20499.16</v>
      </c>
      <c r="H41" s="38">
        <f t="shared" si="7"/>
        <v>11000.84</v>
      </c>
      <c r="I41" s="49">
        <v>1</v>
      </c>
      <c r="J41" s="40">
        <f t="shared" si="6"/>
        <v>31500</v>
      </c>
      <c r="K41" s="40">
        <f t="shared" si="8"/>
        <v>20499.16</v>
      </c>
      <c r="L41" s="41">
        <f>I41*H41</f>
        <v>11000.84</v>
      </c>
    </row>
    <row r="42" spans="1:12" x14ac:dyDescent="0.25">
      <c r="A42" s="42">
        <v>101</v>
      </c>
      <c r="B42" s="122" t="s">
        <v>61</v>
      </c>
      <c r="C42" s="48">
        <v>42156</v>
      </c>
      <c r="D42" s="49">
        <v>511</v>
      </c>
      <c r="E42" s="59" t="s">
        <v>102</v>
      </c>
      <c r="F42" s="38">
        <v>15000</v>
      </c>
      <c r="G42" s="38">
        <v>9737.5</v>
      </c>
      <c r="H42" s="38">
        <f t="shared" si="7"/>
        <v>5262.5</v>
      </c>
      <c r="I42" s="49">
        <v>1</v>
      </c>
      <c r="J42" s="40">
        <f t="shared" si="6"/>
        <v>15000</v>
      </c>
      <c r="K42" s="40">
        <f t="shared" si="8"/>
        <v>9737.5</v>
      </c>
      <c r="L42" s="41">
        <f>I42*H42</f>
        <v>5262.5</v>
      </c>
    </row>
    <row r="43" spans="1:12" s="3" customFormat="1" x14ac:dyDescent="0.25">
      <c r="A43" s="149" t="s">
        <v>103</v>
      </c>
      <c r="B43" s="150"/>
      <c r="C43" s="150"/>
      <c r="D43" s="150"/>
      <c r="E43" s="151"/>
      <c r="F43" s="131">
        <f t="shared" ref="F43:L43" si="10">SUM(F26:F42)</f>
        <v>418013.92</v>
      </c>
      <c r="G43" s="46">
        <f t="shared" si="10"/>
        <v>241552.98</v>
      </c>
      <c r="H43" s="46">
        <f t="shared" si="10"/>
        <v>176460.94</v>
      </c>
      <c r="I43" s="55">
        <f t="shared" si="10"/>
        <v>19</v>
      </c>
      <c r="J43" s="131">
        <f t="shared" si="10"/>
        <v>473513.92</v>
      </c>
      <c r="K43" s="131">
        <f t="shared" si="10"/>
        <v>277875.09000000003</v>
      </c>
      <c r="L43" s="133">
        <f t="shared" si="10"/>
        <v>195638.83</v>
      </c>
    </row>
    <row r="44" spans="1:12" s="3" customFormat="1" x14ac:dyDescent="0.25">
      <c r="A44" s="55"/>
      <c r="B44" s="149" t="s">
        <v>104</v>
      </c>
      <c r="C44" s="150"/>
      <c r="D44" s="150"/>
      <c r="E44" s="150"/>
      <c r="F44" s="134">
        <f>F25+F43</f>
        <v>804373.91999999993</v>
      </c>
      <c r="G44" s="134">
        <f>G25+G43</f>
        <v>529929.65</v>
      </c>
      <c r="H44" s="134">
        <f>H25+H43</f>
        <v>274444.27</v>
      </c>
      <c r="I44" s="135"/>
      <c r="J44" s="131">
        <f>J25+J43</f>
        <v>1098373.92</v>
      </c>
      <c r="K44" s="131">
        <f>K25+K43</f>
        <v>780901.76</v>
      </c>
      <c r="L44" s="131">
        <f>L43+L25</f>
        <v>317472.15999999997</v>
      </c>
    </row>
    <row r="47" spans="1:12" x14ac:dyDescent="0.25">
      <c r="L47" s="56"/>
    </row>
  </sheetData>
  <sheetProtection algorithmName="SHA-512" hashValue="maBEdGG6murznTTcvj8TUdePUQsYssihKPe87Z1cyRbXrxuvg1c29TTPjaSzYzkYfj9N76r0qs+/M+cpqfNLsg==" saltValue="5it86eZapLfVkr24QyoIxw==" spinCount="100000" sheet="1" objects="1" scenarios="1" selectLockedCells="1" selectUnlockedCells="1"/>
  <mergeCells count="15">
    <mergeCell ref="I7:I8"/>
    <mergeCell ref="J7:J8"/>
    <mergeCell ref="K7:K8"/>
    <mergeCell ref="L7:L8"/>
    <mergeCell ref="A7:A8"/>
    <mergeCell ref="B7:B8"/>
    <mergeCell ref="C7:C8"/>
    <mergeCell ref="D7:D8"/>
    <mergeCell ref="E7:E8"/>
    <mergeCell ref="F7:F8"/>
    <mergeCell ref="A25:E25"/>
    <mergeCell ref="A43:E43"/>
    <mergeCell ref="B44:E44"/>
    <mergeCell ref="G7:G8"/>
    <mergeCell ref="H7:H8"/>
  </mergeCells>
  <pageMargins left="0.98425196850393704" right="0.53" top="0.98425196850393704" bottom="0.98425196850393704" header="0.31496062992125984" footer="0.31496062992125984"/>
  <pageSetup scale="54" orientation="portrait" horizontalDpi="90" verticalDpi="90" r:id="rId1"/>
  <ignoredErrors>
    <ignoredError sqref="J25:L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9"/>
  <sheetViews>
    <sheetView showGridLines="0" zoomScaleNormal="100" zoomScaleSheetLayoutView="100" workbookViewId="0"/>
  </sheetViews>
  <sheetFormatPr defaultColWidth="9.109375" defaultRowHeight="13.8" x14ac:dyDescent="0.25"/>
  <cols>
    <col min="1" max="1" width="9.109375" style="1"/>
    <col min="2" max="2" width="22.33203125" style="57" customWidth="1"/>
    <col min="3" max="3" width="13.6640625" style="1" customWidth="1"/>
    <col min="4" max="4" width="16.33203125" style="1" customWidth="1"/>
    <col min="5" max="5" width="14.88671875" style="1" customWidth="1"/>
    <col min="6" max="6" width="9.109375" style="1" customWidth="1"/>
    <col min="7" max="7" width="15.33203125" style="1" customWidth="1"/>
    <col min="8" max="8" width="14.109375" style="1" customWidth="1"/>
    <col min="9" max="9" width="15.44140625" style="1" customWidth="1"/>
    <col min="10" max="10" width="13.5546875" style="1" customWidth="1"/>
    <col min="11" max="16384" width="9.109375" style="1"/>
  </cols>
  <sheetData>
    <row r="1" spans="1:10" x14ac:dyDescent="0.25">
      <c r="J1" s="2" t="s">
        <v>138</v>
      </c>
    </row>
    <row r="2" spans="1:10" x14ac:dyDescent="0.25">
      <c r="J2" s="2" t="s">
        <v>902</v>
      </c>
    </row>
    <row r="3" spans="1:10" x14ac:dyDescent="0.25">
      <c r="A3" s="3" t="s">
        <v>1</v>
      </c>
    </row>
    <row r="4" spans="1:10" x14ac:dyDescent="0.25">
      <c r="A4" s="1" t="s">
        <v>105</v>
      </c>
    </row>
    <row r="5" spans="1:10" x14ac:dyDescent="0.25">
      <c r="A5" s="1" t="s">
        <v>900</v>
      </c>
    </row>
    <row r="7" spans="1:10" x14ac:dyDescent="0.25">
      <c r="A7" s="161" t="s">
        <v>41</v>
      </c>
      <c r="B7" s="162" t="s">
        <v>106</v>
      </c>
      <c r="C7" s="159" t="s">
        <v>42</v>
      </c>
      <c r="D7" s="159" t="s">
        <v>107</v>
      </c>
      <c r="E7" s="159" t="s">
        <v>108</v>
      </c>
      <c r="F7" s="158" t="s">
        <v>109</v>
      </c>
      <c r="G7" s="159" t="s">
        <v>110</v>
      </c>
      <c r="H7" s="159" t="s">
        <v>111</v>
      </c>
      <c r="I7" s="159" t="s">
        <v>112</v>
      </c>
      <c r="J7" s="159" t="s">
        <v>113</v>
      </c>
    </row>
    <row r="8" spans="1:10" x14ac:dyDescent="0.25">
      <c r="A8" s="161"/>
      <c r="B8" s="162"/>
      <c r="C8" s="158"/>
      <c r="D8" s="159"/>
      <c r="E8" s="158"/>
      <c r="F8" s="158"/>
      <c r="G8" s="159"/>
      <c r="H8" s="158"/>
      <c r="I8" s="158"/>
      <c r="J8" s="158"/>
    </row>
    <row r="9" spans="1:10" x14ac:dyDescent="0.25">
      <c r="A9" s="161"/>
      <c r="B9" s="162"/>
      <c r="C9" s="158"/>
      <c r="D9" s="159"/>
      <c r="E9" s="158"/>
      <c r="F9" s="158"/>
      <c r="G9" s="159"/>
      <c r="H9" s="158"/>
      <c r="I9" s="158"/>
      <c r="J9" s="158"/>
    </row>
    <row r="10" spans="1:10" x14ac:dyDescent="0.25">
      <c r="A10" s="58">
        <v>164</v>
      </c>
      <c r="B10" s="130" t="s">
        <v>114</v>
      </c>
      <c r="C10" s="60" t="s">
        <v>115</v>
      </c>
      <c r="D10" s="127" t="s">
        <v>116</v>
      </c>
      <c r="E10" s="61">
        <v>1128</v>
      </c>
      <c r="F10" s="61">
        <v>1</v>
      </c>
      <c r="G10" s="62">
        <v>22495</v>
      </c>
      <c r="H10" s="62">
        <v>22495</v>
      </c>
      <c r="I10" s="63">
        <v>20245.5</v>
      </c>
      <c r="J10" s="64">
        <f>H10-I10</f>
        <v>2249.5</v>
      </c>
    </row>
    <row r="11" spans="1:10" ht="27.6" x14ac:dyDescent="0.25">
      <c r="A11" s="58">
        <v>164</v>
      </c>
      <c r="B11" s="130" t="s">
        <v>114</v>
      </c>
      <c r="C11" s="65" t="s">
        <v>117</v>
      </c>
      <c r="D11" s="127" t="s">
        <v>118</v>
      </c>
      <c r="E11" s="61">
        <v>2220</v>
      </c>
      <c r="F11" s="61">
        <v>1</v>
      </c>
      <c r="G11" s="62">
        <v>15000</v>
      </c>
      <c r="H11" s="62">
        <v>15000</v>
      </c>
      <c r="I11" s="63">
        <v>14250</v>
      </c>
      <c r="J11" s="64">
        <f t="shared" ref="J11:J18" si="0">H11-I11</f>
        <v>750</v>
      </c>
    </row>
    <row r="12" spans="1:10" ht="41.4" x14ac:dyDescent="0.25">
      <c r="A12" s="58">
        <v>164</v>
      </c>
      <c r="B12" s="130" t="s">
        <v>50</v>
      </c>
      <c r="C12" s="128" t="s">
        <v>119</v>
      </c>
      <c r="D12" s="124" t="s">
        <v>120</v>
      </c>
      <c r="E12" s="35" t="s">
        <v>121</v>
      </c>
      <c r="F12" s="35">
        <v>1</v>
      </c>
      <c r="G12" s="63">
        <v>23900</v>
      </c>
      <c r="H12" s="63">
        <v>23900</v>
      </c>
      <c r="I12" s="63">
        <v>21510</v>
      </c>
      <c r="J12" s="64">
        <f t="shared" si="0"/>
        <v>2390</v>
      </c>
    </row>
    <row r="13" spans="1:10" ht="55.2" x14ac:dyDescent="0.25">
      <c r="A13" s="58">
        <v>164</v>
      </c>
      <c r="B13" s="130" t="s">
        <v>50</v>
      </c>
      <c r="C13" s="128" t="s">
        <v>122</v>
      </c>
      <c r="D13" s="124" t="s">
        <v>123</v>
      </c>
      <c r="E13" s="128" t="s">
        <v>124</v>
      </c>
      <c r="F13" s="35">
        <v>1</v>
      </c>
      <c r="G13" s="63">
        <v>15000</v>
      </c>
      <c r="H13" s="63">
        <v>15000</v>
      </c>
      <c r="I13" s="63">
        <v>13700</v>
      </c>
      <c r="J13" s="64">
        <f t="shared" si="0"/>
        <v>1300</v>
      </c>
    </row>
    <row r="14" spans="1:10" ht="55.2" x14ac:dyDescent="0.25">
      <c r="A14" s="58">
        <v>164</v>
      </c>
      <c r="B14" s="130" t="s">
        <v>50</v>
      </c>
      <c r="C14" s="129">
        <v>41615</v>
      </c>
      <c r="D14" s="124" t="s">
        <v>125</v>
      </c>
      <c r="E14" s="35" t="s">
        <v>126</v>
      </c>
      <c r="F14" s="35">
        <v>1</v>
      </c>
      <c r="G14" s="63">
        <v>33900</v>
      </c>
      <c r="H14" s="63">
        <v>33900</v>
      </c>
      <c r="I14" s="63">
        <v>30510</v>
      </c>
      <c r="J14" s="64">
        <f t="shared" si="0"/>
        <v>3390</v>
      </c>
    </row>
    <row r="15" spans="1:10" x14ac:dyDescent="0.25">
      <c r="A15" s="58">
        <v>164</v>
      </c>
      <c r="B15" s="130" t="s">
        <v>50</v>
      </c>
      <c r="C15" s="128" t="s">
        <v>127</v>
      </c>
      <c r="D15" s="124" t="s">
        <v>128</v>
      </c>
      <c r="E15" s="35" t="s">
        <v>129</v>
      </c>
      <c r="F15" s="35">
        <v>1</v>
      </c>
      <c r="G15" s="63">
        <v>26995</v>
      </c>
      <c r="H15" s="63">
        <v>26995</v>
      </c>
      <c r="I15" s="63">
        <v>24295.5</v>
      </c>
      <c r="J15" s="64">
        <f t="shared" si="0"/>
        <v>2699.5</v>
      </c>
    </row>
    <row r="16" spans="1:10" s="85" customFormat="1" ht="110.4" x14ac:dyDescent="0.3">
      <c r="A16" s="58">
        <v>101</v>
      </c>
      <c r="B16" s="130" t="s">
        <v>130</v>
      </c>
      <c r="C16" s="128" t="s">
        <v>131</v>
      </c>
      <c r="D16" s="124" t="s">
        <v>132</v>
      </c>
      <c r="E16" s="35" t="s">
        <v>133</v>
      </c>
      <c r="F16" s="35">
        <v>1</v>
      </c>
      <c r="G16" s="125">
        <v>205000</v>
      </c>
      <c r="H16" s="125">
        <v>205000</v>
      </c>
      <c r="I16" s="125">
        <v>184500</v>
      </c>
      <c r="J16" s="126">
        <f t="shared" si="0"/>
        <v>20500</v>
      </c>
    </row>
    <row r="17" spans="1:10" ht="27.6" x14ac:dyDescent="0.25">
      <c r="A17" s="58">
        <v>101</v>
      </c>
      <c r="B17" s="130" t="s">
        <v>130</v>
      </c>
      <c r="C17" s="128" t="s">
        <v>134</v>
      </c>
      <c r="D17" s="124" t="s">
        <v>135</v>
      </c>
      <c r="E17" s="35" t="s">
        <v>136</v>
      </c>
      <c r="F17" s="35">
        <v>1</v>
      </c>
      <c r="G17" s="63">
        <v>40000</v>
      </c>
      <c r="H17" s="63">
        <v>40000</v>
      </c>
      <c r="I17" s="63">
        <v>36000</v>
      </c>
      <c r="J17" s="64">
        <f t="shared" si="0"/>
        <v>4000</v>
      </c>
    </row>
    <row r="18" spans="1:10" ht="27.6" x14ac:dyDescent="0.25">
      <c r="A18" s="58">
        <v>101</v>
      </c>
      <c r="B18" s="130" t="s">
        <v>61</v>
      </c>
      <c r="C18" s="128" t="s">
        <v>137</v>
      </c>
      <c r="D18" s="124" t="s">
        <v>88</v>
      </c>
      <c r="E18" s="35" t="s">
        <v>87</v>
      </c>
      <c r="F18" s="35">
        <v>1</v>
      </c>
      <c r="G18" s="63">
        <v>21561</v>
      </c>
      <c r="H18" s="63">
        <v>21561</v>
      </c>
      <c r="I18" s="63">
        <v>19404.900000000001</v>
      </c>
      <c r="J18" s="64">
        <f t="shared" si="0"/>
        <v>2156.0999999999985</v>
      </c>
    </row>
    <row r="19" spans="1:10" x14ac:dyDescent="0.25">
      <c r="A19" s="58"/>
      <c r="B19" s="59"/>
      <c r="C19" s="160" t="s">
        <v>38</v>
      </c>
      <c r="D19" s="160"/>
      <c r="E19" s="160"/>
      <c r="F19" s="160"/>
      <c r="G19" s="136">
        <f>SUM(G10:G18)</f>
        <v>403851</v>
      </c>
      <c r="H19" s="136">
        <f>SUM(H10:H18)</f>
        <v>403851</v>
      </c>
      <c r="I19" s="136">
        <f>SUM(I10:I18)</f>
        <v>364415.9</v>
      </c>
      <c r="J19" s="136">
        <f>SUM(J10:J18)</f>
        <v>39435.1</v>
      </c>
    </row>
  </sheetData>
  <sheetProtection algorithmName="SHA-512" hashValue="o3kCKgwNZRT0fzBYCsszT7ZiXumAGFQNTzj9GI15Fm0bX4mLMMfz46PIaPPKsjQVq2JhncgJgS/FC0nzOTeAFg==" saltValue="jahmqtG+0E/t1a8WczJjIw==" spinCount="100000" sheet="1" objects="1" scenarios="1" selectLockedCells="1" selectUnlockedCells="1"/>
  <mergeCells count="11">
    <mergeCell ref="A7:A9"/>
    <mergeCell ref="B7:B9"/>
    <mergeCell ref="C7:C9"/>
    <mergeCell ref="D7:D9"/>
    <mergeCell ref="E7:E9"/>
    <mergeCell ref="G7:G9"/>
    <mergeCell ref="H7:H9"/>
    <mergeCell ref="I7:I9"/>
    <mergeCell ref="J7:J9"/>
    <mergeCell ref="C19:F19"/>
    <mergeCell ref="F7:F9"/>
  </mergeCells>
  <printOptions horizontalCentered="1"/>
  <pageMargins left="0.98425196850393704" right="0.61" top="0.98425196850393704" bottom="0.98425196850393704" header="0.31496062992125984" footer="0.31496062992125984"/>
  <pageSetup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showGridLines="0" zoomScaleNormal="100" zoomScaleSheetLayoutView="100" workbookViewId="0"/>
  </sheetViews>
  <sheetFormatPr defaultColWidth="9.109375" defaultRowHeight="13.8" x14ac:dyDescent="0.25"/>
  <cols>
    <col min="1" max="1" width="24" style="1" customWidth="1"/>
    <col min="2" max="2" width="15.6640625" style="32" customWidth="1"/>
    <col min="3" max="3" width="14.88671875" style="1" customWidth="1"/>
    <col min="4" max="4" width="16" style="1" customWidth="1"/>
    <col min="5" max="5" width="14.109375" style="1" customWidth="1"/>
    <col min="6" max="6" width="17" style="1" customWidth="1"/>
    <col min="7" max="7" width="14.5546875" style="16" bestFit="1" customWidth="1"/>
    <col min="8" max="10" width="9.109375" style="1"/>
    <col min="11" max="11" width="14" style="1" customWidth="1"/>
    <col min="12" max="16384" width="9.109375" style="1"/>
  </cols>
  <sheetData>
    <row r="1" spans="1:9" x14ac:dyDescent="0.25">
      <c r="F1" s="2" t="s">
        <v>148</v>
      </c>
    </row>
    <row r="2" spans="1:9" x14ac:dyDescent="0.25">
      <c r="F2" s="2" t="s">
        <v>140</v>
      </c>
    </row>
    <row r="3" spans="1:9" x14ac:dyDescent="0.25">
      <c r="F3" s="2" t="s">
        <v>907</v>
      </c>
    </row>
    <row r="5" spans="1:9" x14ac:dyDescent="0.25">
      <c r="A5" s="3" t="s">
        <v>1</v>
      </c>
    </row>
    <row r="6" spans="1:9" x14ac:dyDescent="0.25">
      <c r="A6" s="34" t="s">
        <v>141</v>
      </c>
    </row>
    <row r="7" spans="1:9" x14ac:dyDescent="0.25">
      <c r="A7" s="34" t="s">
        <v>898</v>
      </c>
    </row>
    <row r="8" spans="1:9" x14ac:dyDescent="0.25">
      <c r="A8" s="32"/>
    </row>
    <row r="9" spans="1:9" x14ac:dyDescent="0.25">
      <c r="A9" s="66" t="s">
        <v>142</v>
      </c>
      <c r="B9" s="66">
        <v>481827</v>
      </c>
      <c r="C9" s="66">
        <v>481843</v>
      </c>
      <c r="D9" s="66">
        <v>481857</v>
      </c>
      <c r="E9" s="66">
        <v>481883</v>
      </c>
      <c r="F9" s="67" t="s">
        <v>21</v>
      </c>
      <c r="G9" s="15"/>
      <c r="H9" s="15"/>
      <c r="I9" s="15"/>
    </row>
    <row r="10" spans="1:9" s="15" customFormat="1" x14ac:dyDescent="0.25">
      <c r="A10" s="68" t="s">
        <v>143</v>
      </c>
      <c r="B10" s="9">
        <v>300000</v>
      </c>
      <c r="C10" s="9">
        <v>700000</v>
      </c>
      <c r="D10" s="9">
        <v>1115000</v>
      </c>
      <c r="E10" s="9">
        <v>389000</v>
      </c>
      <c r="F10" s="69">
        <f>SUM(B10:E10)</f>
        <v>2504000</v>
      </c>
    </row>
    <row r="11" spans="1:9" x14ac:dyDescent="0.25">
      <c r="A11" s="70">
        <v>2012</v>
      </c>
      <c r="B11" s="9">
        <v>3200</v>
      </c>
      <c r="C11" s="9">
        <v>19250</v>
      </c>
      <c r="D11" s="9">
        <v>15900</v>
      </c>
      <c r="E11" s="9">
        <v>11000</v>
      </c>
      <c r="F11" s="68">
        <f t="shared" ref="F11:F21" si="0">SUM(B11:E11)</f>
        <v>49350</v>
      </c>
      <c r="G11" s="15"/>
      <c r="H11" s="15"/>
      <c r="I11" s="15"/>
    </row>
    <row r="12" spans="1:9" x14ac:dyDescent="0.25">
      <c r="A12" s="70">
        <v>2013</v>
      </c>
      <c r="B12" s="9">
        <v>36400</v>
      </c>
      <c r="C12" s="9">
        <f>2350+2000</f>
        <v>4350</v>
      </c>
      <c r="D12" s="9">
        <v>11200</v>
      </c>
      <c r="E12" s="9">
        <v>13300</v>
      </c>
      <c r="F12" s="68">
        <f t="shared" si="0"/>
        <v>65250</v>
      </c>
      <c r="G12" s="15"/>
      <c r="H12" s="15"/>
      <c r="I12" s="15"/>
    </row>
    <row r="13" spans="1:9" x14ac:dyDescent="0.25">
      <c r="A13" s="70">
        <v>2014</v>
      </c>
      <c r="B13" s="9">
        <v>13400</v>
      </c>
      <c r="C13" s="9">
        <v>7100</v>
      </c>
      <c r="D13" s="9">
        <v>10400</v>
      </c>
      <c r="E13" s="9">
        <v>3700</v>
      </c>
      <c r="F13" s="68">
        <f t="shared" si="0"/>
        <v>34600</v>
      </c>
      <c r="G13" s="15"/>
      <c r="H13" s="15"/>
      <c r="I13" s="15"/>
    </row>
    <row r="14" spans="1:9" x14ac:dyDescent="0.25">
      <c r="A14" s="70">
        <v>2015</v>
      </c>
      <c r="B14" s="9">
        <v>2000</v>
      </c>
      <c r="C14" s="9">
        <v>1800</v>
      </c>
      <c r="D14" s="9">
        <v>1000</v>
      </c>
      <c r="E14" s="9"/>
      <c r="F14" s="68">
        <f t="shared" si="0"/>
        <v>4800</v>
      </c>
      <c r="G14" s="15"/>
      <c r="H14" s="15"/>
      <c r="I14" s="15"/>
    </row>
    <row r="15" spans="1:9" x14ac:dyDescent="0.25">
      <c r="A15" s="70">
        <v>2016</v>
      </c>
      <c r="B15" s="9">
        <v>17100</v>
      </c>
      <c r="C15" s="9">
        <v>10000</v>
      </c>
      <c r="D15" s="9">
        <v>12000</v>
      </c>
      <c r="E15" s="9">
        <v>6000</v>
      </c>
      <c r="F15" s="68">
        <f t="shared" si="0"/>
        <v>45100</v>
      </c>
      <c r="G15" s="15"/>
      <c r="H15" s="15"/>
      <c r="I15" s="15"/>
    </row>
    <row r="16" spans="1:9" x14ac:dyDescent="0.25">
      <c r="A16" s="70">
        <v>2017</v>
      </c>
      <c r="B16" s="9">
        <v>26900</v>
      </c>
      <c r="C16" s="9">
        <v>61000</v>
      </c>
      <c r="D16" s="9">
        <v>34000</v>
      </c>
      <c r="E16" s="9">
        <v>26000</v>
      </c>
      <c r="F16" s="68">
        <f t="shared" si="0"/>
        <v>147900</v>
      </c>
      <c r="G16" s="15"/>
      <c r="H16" s="15"/>
      <c r="I16" s="15"/>
    </row>
    <row r="17" spans="1:9" x14ac:dyDescent="0.25">
      <c r="A17" s="70">
        <v>2018</v>
      </c>
      <c r="B17" s="9">
        <v>13000</v>
      </c>
      <c r="C17" s="9">
        <v>37500</v>
      </c>
      <c r="D17" s="9">
        <v>5000</v>
      </c>
      <c r="E17" s="9">
        <v>5000</v>
      </c>
      <c r="F17" s="68">
        <f t="shared" si="0"/>
        <v>60500</v>
      </c>
      <c r="G17" s="15"/>
      <c r="H17" s="15"/>
      <c r="I17" s="15"/>
    </row>
    <row r="18" spans="1:9" x14ac:dyDescent="0.25">
      <c r="A18" s="70">
        <v>2019</v>
      </c>
      <c r="B18" s="9">
        <f>22000+6000</f>
        <v>28000</v>
      </c>
      <c r="C18" s="9">
        <v>8000</v>
      </c>
      <c r="D18" s="9"/>
      <c r="E18" s="9">
        <v>8500</v>
      </c>
      <c r="F18" s="68">
        <f t="shared" si="0"/>
        <v>44500</v>
      </c>
      <c r="G18" s="15"/>
      <c r="H18" s="15"/>
      <c r="I18" s="15"/>
    </row>
    <row r="19" spans="1:9" x14ac:dyDescent="0.25">
      <c r="A19" s="70">
        <v>2020</v>
      </c>
      <c r="B19" s="9">
        <v>3000</v>
      </c>
      <c r="C19" s="9"/>
      <c r="D19" s="9">
        <v>1000</v>
      </c>
      <c r="E19" s="9">
        <v>5000</v>
      </c>
      <c r="F19" s="68">
        <f t="shared" si="0"/>
        <v>9000</v>
      </c>
      <c r="G19" s="15"/>
      <c r="H19" s="15"/>
      <c r="I19" s="15"/>
    </row>
    <row r="20" spans="1:9" x14ac:dyDescent="0.25">
      <c r="A20" s="70">
        <v>2021</v>
      </c>
      <c r="B20" s="9"/>
      <c r="C20" s="9">
        <v>6000</v>
      </c>
      <c r="D20" s="9">
        <v>9000</v>
      </c>
      <c r="E20" s="9">
        <v>5000</v>
      </c>
      <c r="F20" s="68">
        <f t="shared" si="0"/>
        <v>20000</v>
      </c>
      <c r="G20" s="15"/>
      <c r="H20" s="15"/>
      <c r="I20" s="15"/>
    </row>
    <row r="21" spans="1:9" x14ac:dyDescent="0.25">
      <c r="A21" s="70">
        <v>2022</v>
      </c>
      <c r="B21" s="9"/>
      <c r="C21" s="9"/>
      <c r="D21" s="9">
        <v>10000</v>
      </c>
      <c r="E21" s="9">
        <v>5000</v>
      </c>
      <c r="F21" s="68">
        <f t="shared" si="0"/>
        <v>15000</v>
      </c>
      <c r="G21" s="15"/>
      <c r="H21" s="15"/>
      <c r="I21" s="15"/>
    </row>
    <row r="22" spans="1:9" ht="27.6" x14ac:dyDescent="0.25">
      <c r="A22" s="71" t="s">
        <v>144</v>
      </c>
      <c r="B22" s="137">
        <f>SUM(B11:B19)</f>
        <v>143000</v>
      </c>
      <c r="C22" s="137">
        <f>SUM(C11:C21)</f>
        <v>155000</v>
      </c>
      <c r="D22" s="137">
        <f t="shared" ref="D22:E22" si="1">SUM(D11:D21)</f>
        <v>109500</v>
      </c>
      <c r="E22" s="137">
        <f t="shared" si="1"/>
        <v>88500</v>
      </c>
      <c r="F22" s="138">
        <f>F10-SUM(F11:F21)</f>
        <v>2008000</v>
      </c>
      <c r="G22" s="15"/>
      <c r="H22" s="15"/>
      <c r="I22" s="15"/>
    </row>
    <row r="23" spans="1:9" x14ac:dyDescent="0.25">
      <c r="A23" s="32"/>
      <c r="B23" s="15"/>
      <c r="C23" s="15"/>
      <c r="D23" s="15"/>
      <c r="E23" s="15"/>
      <c r="F23" s="72"/>
      <c r="G23" s="15"/>
      <c r="H23" s="15"/>
      <c r="I23" s="15"/>
    </row>
    <row r="24" spans="1:9" x14ac:dyDescent="0.25">
      <c r="C24" s="15"/>
      <c r="D24" s="15"/>
      <c r="E24" s="15"/>
      <c r="F24" s="15"/>
      <c r="G24" s="72"/>
    </row>
    <row r="25" spans="1:9" x14ac:dyDescent="0.25">
      <c r="C25" s="15"/>
      <c r="D25" s="15"/>
      <c r="E25" s="15"/>
      <c r="F25" s="15"/>
      <c r="G25" s="72"/>
    </row>
    <row r="26" spans="1:9" x14ac:dyDescent="0.25">
      <c r="C26" s="15"/>
      <c r="D26" s="15"/>
      <c r="E26" s="15"/>
      <c r="F26" s="15"/>
      <c r="G26" s="72"/>
    </row>
    <row r="27" spans="1:9" x14ac:dyDescent="0.25">
      <c r="C27" s="15"/>
      <c r="D27" s="15"/>
      <c r="E27" s="15"/>
      <c r="F27" s="15"/>
      <c r="G27" s="72"/>
    </row>
    <row r="28" spans="1:9" x14ac:dyDescent="0.25">
      <c r="C28" s="15"/>
      <c r="D28" s="15"/>
      <c r="E28" s="15"/>
      <c r="F28" s="15"/>
      <c r="G28" s="72"/>
    </row>
    <row r="29" spans="1:9" x14ac:dyDescent="0.25">
      <c r="C29" s="15"/>
      <c r="D29" s="15"/>
      <c r="E29" s="15"/>
      <c r="F29" s="15"/>
      <c r="G29" s="72"/>
    </row>
    <row r="30" spans="1:9" x14ac:dyDescent="0.25">
      <c r="C30" s="15"/>
      <c r="D30" s="15"/>
      <c r="E30" s="15"/>
      <c r="F30" s="15"/>
      <c r="G30" s="72"/>
    </row>
    <row r="31" spans="1:9" x14ac:dyDescent="0.25">
      <c r="C31" s="15"/>
      <c r="D31" s="15"/>
      <c r="E31" s="15"/>
      <c r="F31" s="15"/>
      <c r="G31" s="72"/>
    </row>
    <row r="32" spans="1:9" x14ac:dyDescent="0.25">
      <c r="C32" s="15"/>
      <c r="D32" s="15"/>
      <c r="E32" s="15"/>
      <c r="F32" s="15"/>
      <c r="G32" s="72"/>
    </row>
    <row r="33" spans="3:7" x14ac:dyDescent="0.25">
      <c r="C33" s="15"/>
      <c r="D33" s="15"/>
      <c r="E33" s="15"/>
      <c r="F33" s="15"/>
      <c r="G33" s="72"/>
    </row>
    <row r="34" spans="3:7" x14ac:dyDescent="0.25">
      <c r="C34" s="15"/>
      <c r="D34" s="15"/>
      <c r="E34" s="15"/>
      <c r="F34" s="15"/>
      <c r="G34" s="72"/>
    </row>
    <row r="35" spans="3:7" x14ac:dyDescent="0.25">
      <c r="C35" s="15"/>
      <c r="D35" s="15"/>
      <c r="E35" s="15"/>
      <c r="F35" s="15"/>
      <c r="G35" s="72"/>
    </row>
    <row r="36" spans="3:7" x14ac:dyDescent="0.25">
      <c r="C36" s="15"/>
      <c r="D36" s="15"/>
      <c r="E36" s="15"/>
      <c r="F36" s="15"/>
      <c r="G36" s="72"/>
    </row>
    <row r="37" spans="3:7" x14ac:dyDescent="0.25">
      <c r="C37" s="15"/>
      <c r="D37" s="15"/>
      <c r="E37" s="15"/>
      <c r="F37" s="15"/>
      <c r="G37" s="72"/>
    </row>
    <row r="38" spans="3:7" x14ac:dyDescent="0.25">
      <c r="C38" s="15"/>
      <c r="D38" s="15"/>
      <c r="E38" s="15"/>
      <c r="F38" s="15"/>
      <c r="G38" s="72"/>
    </row>
    <row r="39" spans="3:7" x14ac:dyDescent="0.25">
      <c r="C39" s="15"/>
      <c r="D39" s="15"/>
      <c r="E39" s="15"/>
      <c r="F39" s="15"/>
      <c r="G39" s="72"/>
    </row>
    <row r="40" spans="3:7" x14ac:dyDescent="0.25">
      <c r="C40" s="15"/>
      <c r="D40" s="15"/>
      <c r="E40" s="15"/>
      <c r="F40" s="15"/>
      <c r="G40" s="72"/>
    </row>
    <row r="41" spans="3:7" x14ac:dyDescent="0.25">
      <c r="C41" s="15"/>
      <c r="D41" s="15"/>
      <c r="E41" s="15"/>
      <c r="F41" s="15"/>
      <c r="G41" s="72"/>
    </row>
    <row r="42" spans="3:7" x14ac:dyDescent="0.25">
      <c r="C42" s="15"/>
      <c r="D42" s="15"/>
      <c r="E42" s="15"/>
      <c r="F42" s="15"/>
      <c r="G42" s="72"/>
    </row>
    <row r="43" spans="3:7" x14ac:dyDescent="0.25">
      <c r="C43" s="15"/>
      <c r="D43" s="15"/>
      <c r="E43" s="15"/>
      <c r="F43" s="15"/>
      <c r="G43" s="72"/>
    </row>
    <row r="44" spans="3:7" x14ac:dyDescent="0.25">
      <c r="C44" s="15"/>
      <c r="D44" s="15"/>
      <c r="E44" s="15"/>
      <c r="F44" s="15"/>
      <c r="G44" s="72"/>
    </row>
    <row r="45" spans="3:7" x14ac:dyDescent="0.25">
      <c r="C45" s="15"/>
      <c r="D45" s="15"/>
      <c r="E45" s="15"/>
      <c r="F45" s="15"/>
      <c r="G45" s="72"/>
    </row>
    <row r="46" spans="3:7" x14ac:dyDescent="0.25">
      <c r="C46" s="15"/>
      <c r="D46" s="15"/>
      <c r="E46" s="15"/>
      <c r="F46" s="15"/>
      <c r="G46" s="72"/>
    </row>
    <row r="47" spans="3:7" x14ac:dyDescent="0.25">
      <c r="C47" s="15"/>
      <c r="D47" s="15"/>
      <c r="E47" s="15"/>
      <c r="F47" s="15"/>
      <c r="G47" s="72"/>
    </row>
    <row r="48" spans="3:7" x14ac:dyDescent="0.25">
      <c r="C48" s="15"/>
      <c r="D48" s="15"/>
      <c r="E48" s="15"/>
      <c r="F48" s="15"/>
      <c r="G48" s="72"/>
    </row>
    <row r="49" spans="3:7" x14ac:dyDescent="0.25">
      <c r="C49" s="15"/>
      <c r="D49" s="15"/>
      <c r="E49" s="15"/>
      <c r="F49" s="15"/>
      <c r="G49" s="72"/>
    </row>
    <row r="50" spans="3:7" x14ac:dyDescent="0.25">
      <c r="C50" s="15"/>
      <c r="D50" s="15"/>
      <c r="E50" s="15"/>
      <c r="F50" s="15"/>
      <c r="G50" s="72"/>
    </row>
    <row r="51" spans="3:7" x14ac:dyDescent="0.25">
      <c r="C51" s="15"/>
      <c r="D51" s="15"/>
      <c r="E51" s="15"/>
      <c r="F51" s="15"/>
      <c r="G51" s="72"/>
    </row>
    <row r="52" spans="3:7" x14ac:dyDescent="0.25">
      <c r="C52" s="15"/>
      <c r="D52" s="15"/>
      <c r="E52" s="15"/>
      <c r="F52" s="15"/>
      <c r="G52" s="72"/>
    </row>
    <row r="53" spans="3:7" x14ac:dyDescent="0.25">
      <c r="C53" s="15"/>
      <c r="D53" s="15"/>
      <c r="E53" s="15"/>
      <c r="F53" s="15"/>
      <c r="G53" s="72"/>
    </row>
    <row r="54" spans="3:7" x14ac:dyDescent="0.25">
      <c r="C54" s="15"/>
      <c r="D54" s="15"/>
      <c r="E54" s="15"/>
      <c r="F54" s="15"/>
      <c r="G54" s="72"/>
    </row>
    <row r="55" spans="3:7" x14ac:dyDescent="0.25">
      <c r="C55" s="15"/>
      <c r="D55" s="15"/>
      <c r="E55" s="15"/>
      <c r="F55" s="15"/>
      <c r="G55" s="72"/>
    </row>
    <row r="56" spans="3:7" x14ac:dyDescent="0.25">
      <c r="C56" s="15"/>
      <c r="D56" s="15"/>
      <c r="E56" s="15"/>
      <c r="F56" s="15"/>
      <c r="G56" s="72"/>
    </row>
    <row r="57" spans="3:7" x14ac:dyDescent="0.25">
      <c r="C57" s="15"/>
      <c r="D57" s="15"/>
      <c r="E57" s="15"/>
      <c r="F57" s="15"/>
      <c r="G57" s="72"/>
    </row>
    <row r="58" spans="3:7" x14ac:dyDescent="0.25">
      <c r="C58" s="15"/>
      <c r="D58" s="15"/>
      <c r="E58" s="15"/>
      <c r="F58" s="15"/>
      <c r="G58" s="72"/>
    </row>
    <row r="59" spans="3:7" x14ac:dyDescent="0.25">
      <c r="C59" s="15"/>
      <c r="D59" s="15"/>
      <c r="E59" s="15"/>
      <c r="F59" s="15"/>
      <c r="G59" s="72"/>
    </row>
    <row r="60" spans="3:7" x14ac:dyDescent="0.25">
      <c r="C60" s="15"/>
      <c r="D60" s="15"/>
      <c r="E60" s="15"/>
      <c r="F60" s="15"/>
      <c r="G60" s="72"/>
    </row>
    <row r="61" spans="3:7" x14ac:dyDescent="0.25">
      <c r="C61" s="15"/>
      <c r="D61" s="15"/>
      <c r="E61" s="15"/>
      <c r="F61" s="15"/>
      <c r="G61" s="72"/>
    </row>
    <row r="62" spans="3:7" x14ac:dyDescent="0.25">
      <c r="C62" s="15"/>
      <c r="D62" s="15"/>
      <c r="E62" s="15"/>
      <c r="F62" s="15"/>
      <c r="G62" s="72"/>
    </row>
    <row r="63" spans="3:7" x14ac:dyDescent="0.25">
      <c r="C63" s="15"/>
      <c r="D63" s="15"/>
      <c r="E63" s="15"/>
      <c r="F63" s="15"/>
      <c r="G63" s="72"/>
    </row>
    <row r="64" spans="3:7" x14ac:dyDescent="0.25">
      <c r="C64" s="15"/>
      <c r="D64" s="15"/>
      <c r="E64" s="15"/>
      <c r="F64" s="15"/>
      <c r="G64" s="72"/>
    </row>
    <row r="65" spans="3:7" x14ac:dyDescent="0.25">
      <c r="C65" s="15"/>
      <c r="D65" s="15"/>
      <c r="E65" s="15"/>
      <c r="F65" s="15"/>
      <c r="G65" s="72"/>
    </row>
    <row r="66" spans="3:7" x14ac:dyDescent="0.25">
      <c r="C66" s="15"/>
      <c r="D66" s="15"/>
      <c r="E66" s="15"/>
      <c r="F66" s="15"/>
      <c r="G66" s="72"/>
    </row>
    <row r="67" spans="3:7" x14ac:dyDescent="0.25">
      <c r="C67" s="15"/>
      <c r="D67" s="15"/>
      <c r="E67" s="15"/>
      <c r="F67" s="15"/>
      <c r="G67" s="72"/>
    </row>
    <row r="68" spans="3:7" x14ac:dyDescent="0.25">
      <c r="C68" s="15"/>
      <c r="D68" s="15"/>
      <c r="E68" s="15"/>
      <c r="F68" s="15"/>
      <c r="G68" s="72"/>
    </row>
    <row r="69" spans="3:7" x14ac:dyDescent="0.25">
      <c r="C69" s="15"/>
      <c r="D69" s="15"/>
      <c r="E69" s="15"/>
      <c r="F69" s="15"/>
      <c r="G69" s="72"/>
    </row>
    <row r="70" spans="3:7" x14ac:dyDescent="0.25">
      <c r="C70" s="15"/>
      <c r="D70" s="15"/>
      <c r="E70" s="15"/>
      <c r="F70" s="15"/>
      <c r="G70" s="72"/>
    </row>
    <row r="71" spans="3:7" x14ac:dyDescent="0.25">
      <c r="C71" s="15"/>
      <c r="D71" s="15"/>
      <c r="E71" s="15"/>
      <c r="F71" s="15"/>
      <c r="G71" s="72"/>
    </row>
    <row r="72" spans="3:7" x14ac:dyDescent="0.25">
      <c r="C72" s="15"/>
      <c r="D72" s="15"/>
      <c r="E72" s="15"/>
      <c r="F72" s="15"/>
      <c r="G72" s="72"/>
    </row>
    <row r="73" spans="3:7" x14ac:dyDescent="0.25">
      <c r="C73" s="15"/>
      <c r="D73" s="15"/>
      <c r="E73" s="15"/>
      <c r="F73" s="15"/>
      <c r="G73" s="72"/>
    </row>
    <row r="74" spans="3:7" x14ac:dyDescent="0.25">
      <c r="C74" s="15"/>
      <c r="D74" s="15"/>
      <c r="E74" s="15"/>
      <c r="F74" s="15"/>
      <c r="G74" s="72"/>
    </row>
    <row r="75" spans="3:7" x14ac:dyDescent="0.25">
      <c r="C75" s="15"/>
      <c r="D75" s="15"/>
      <c r="E75" s="15"/>
      <c r="F75" s="15"/>
      <c r="G75" s="72"/>
    </row>
    <row r="76" spans="3:7" x14ac:dyDescent="0.25">
      <c r="C76" s="15"/>
      <c r="D76" s="15"/>
      <c r="E76" s="15"/>
      <c r="F76" s="15"/>
      <c r="G76" s="72"/>
    </row>
    <row r="77" spans="3:7" x14ac:dyDescent="0.25">
      <c r="C77" s="15"/>
      <c r="D77" s="15"/>
      <c r="E77" s="15"/>
      <c r="F77" s="15"/>
      <c r="G77" s="72"/>
    </row>
    <row r="78" spans="3:7" x14ac:dyDescent="0.25">
      <c r="C78" s="15"/>
      <c r="D78" s="15"/>
      <c r="E78" s="15"/>
      <c r="F78" s="15"/>
      <c r="G78" s="72"/>
    </row>
    <row r="79" spans="3:7" x14ac:dyDescent="0.25">
      <c r="C79" s="15"/>
      <c r="D79" s="15"/>
      <c r="E79" s="15"/>
      <c r="F79" s="15"/>
      <c r="G79" s="72"/>
    </row>
    <row r="80" spans="3:7" x14ac:dyDescent="0.25">
      <c r="C80" s="15"/>
      <c r="D80" s="15"/>
      <c r="E80" s="15"/>
      <c r="F80" s="15"/>
      <c r="G80" s="72"/>
    </row>
    <row r="81" spans="3:7" x14ac:dyDescent="0.25">
      <c r="C81" s="15"/>
      <c r="D81" s="15"/>
      <c r="E81" s="15"/>
      <c r="F81" s="15"/>
      <c r="G81" s="72"/>
    </row>
    <row r="82" spans="3:7" x14ac:dyDescent="0.25">
      <c r="C82" s="15"/>
      <c r="D82" s="15"/>
      <c r="E82" s="15"/>
      <c r="F82" s="15"/>
      <c r="G82" s="72"/>
    </row>
    <row r="83" spans="3:7" x14ac:dyDescent="0.25">
      <c r="C83" s="15"/>
      <c r="D83" s="15"/>
      <c r="E83" s="15"/>
      <c r="F83" s="15"/>
      <c r="G83" s="72"/>
    </row>
    <row r="84" spans="3:7" x14ac:dyDescent="0.25">
      <c r="C84" s="15"/>
      <c r="D84" s="15"/>
      <c r="E84" s="15"/>
      <c r="F84" s="15"/>
      <c r="G84" s="72"/>
    </row>
    <row r="85" spans="3:7" x14ac:dyDescent="0.25">
      <c r="C85" s="15"/>
      <c r="D85" s="15"/>
      <c r="E85" s="15"/>
      <c r="F85" s="15"/>
      <c r="G85" s="72"/>
    </row>
    <row r="86" spans="3:7" x14ac:dyDescent="0.25">
      <c r="C86" s="15"/>
      <c r="D86" s="15"/>
      <c r="E86" s="15"/>
      <c r="F86" s="15"/>
      <c r="G86" s="72"/>
    </row>
    <row r="87" spans="3:7" x14ac:dyDescent="0.25">
      <c r="C87" s="15"/>
      <c r="D87" s="15"/>
      <c r="E87" s="15"/>
      <c r="F87" s="15"/>
      <c r="G87" s="72"/>
    </row>
    <row r="88" spans="3:7" x14ac:dyDescent="0.25">
      <c r="C88" s="15"/>
      <c r="D88" s="15"/>
      <c r="E88" s="15"/>
      <c r="F88" s="15"/>
      <c r="G88" s="72"/>
    </row>
    <row r="89" spans="3:7" x14ac:dyDescent="0.25">
      <c r="C89" s="15"/>
      <c r="D89" s="15"/>
      <c r="E89" s="15"/>
      <c r="F89" s="15"/>
      <c r="G89" s="72"/>
    </row>
    <row r="90" spans="3:7" x14ac:dyDescent="0.25">
      <c r="C90" s="15"/>
      <c r="D90" s="15"/>
      <c r="E90" s="15"/>
      <c r="F90" s="15"/>
      <c r="G90" s="72"/>
    </row>
    <row r="91" spans="3:7" x14ac:dyDescent="0.25">
      <c r="C91" s="15"/>
      <c r="D91" s="15"/>
      <c r="E91" s="15"/>
      <c r="F91" s="15"/>
      <c r="G91" s="72"/>
    </row>
    <row r="92" spans="3:7" x14ac:dyDescent="0.25">
      <c r="C92" s="15"/>
      <c r="D92" s="15"/>
      <c r="E92" s="15"/>
      <c r="F92" s="15"/>
      <c r="G92" s="72"/>
    </row>
    <row r="93" spans="3:7" x14ac:dyDescent="0.25">
      <c r="C93" s="15"/>
      <c r="D93" s="15"/>
      <c r="E93" s="15"/>
      <c r="F93" s="15"/>
      <c r="G93" s="72"/>
    </row>
    <row r="94" spans="3:7" x14ac:dyDescent="0.25">
      <c r="C94" s="15"/>
      <c r="D94" s="15"/>
      <c r="E94" s="15"/>
      <c r="F94" s="15"/>
      <c r="G94" s="72"/>
    </row>
    <row r="95" spans="3:7" x14ac:dyDescent="0.25">
      <c r="C95" s="15"/>
      <c r="D95" s="15"/>
      <c r="E95" s="15"/>
      <c r="F95" s="15"/>
      <c r="G95" s="72"/>
    </row>
  </sheetData>
  <sheetProtection algorithmName="SHA-512" hashValue="+8EYc3bPX0G9KLnmnZchkKYTIWiRPoFDlx9Ev3JTYZYt0CfNVsKcvJidXNcd304ldJWNog7pn4Bd0M/yGSVQxg==" saltValue="sCw2tuOpN9mitvgM3Jt/1Q==" spinCount="100000" sheet="1" objects="1" scenarios="1" selectLockedCells="1" selectUnlockedCells="1"/>
  <pageMargins left="0.98425196850393704" right="0.98425196850393704" top="0.98425196850393704" bottom="0.98425196850393704" header="0.31496062992125984" footer="0.31496062992125984"/>
  <pageSetup scale="81" fitToHeight="0" orientation="portrait" horizontalDpi="90" verticalDpi="90" r:id="rId1"/>
  <ignoredErrors>
    <ignoredError sqref="C11:F2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showGridLines="0" zoomScaleNormal="100" zoomScaleSheetLayoutView="100" workbookViewId="0"/>
  </sheetViews>
  <sheetFormatPr defaultColWidth="9.109375" defaultRowHeight="13.8" x14ac:dyDescent="0.25"/>
  <cols>
    <col min="1" max="1" width="27.5546875" style="1" customWidth="1"/>
    <col min="2" max="2" width="21" style="1" customWidth="1"/>
    <col min="3" max="3" width="24.33203125" style="1" customWidth="1"/>
    <col min="4" max="4" width="12.88671875" style="1" bestFit="1" customWidth="1"/>
    <col min="5" max="5" width="12.5546875" style="1" customWidth="1"/>
    <col min="6" max="16384" width="9.109375" style="1"/>
  </cols>
  <sheetData>
    <row r="1" spans="1:7" x14ac:dyDescent="0.25">
      <c r="B1" s="32"/>
      <c r="C1" s="2" t="s">
        <v>148</v>
      </c>
      <c r="G1" s="16"/>
    </row>
    <row r="2" spans="1:7" x14ac:dyDescent="0.25">
      <c r="B2" s="32"/>
      <c r="C2" s="2" t="s">
        <v>145</v>
      </c>
      <c r="G2" s="16"/>
    </row>
    <row r="3" spans="1:7" x14ac:dyDescent="0.25">
      <c r="B3" s="32"/>
      <c r="C3" s="2" t="s">
        <v>907</v>
      </c>
      <c r="G3" s="16"/>
    </row>
    <row r="4" spans="1:7" x14ac:dyDescent="0.25">
      <c r="B4" s="32"/>
      <c r="C4" s="2"/>
      <c r="G4" s="16"/>
    </row>
    <row r="5" spans="1:7" x14ac:dyDescent="0.25">
      <c r="A5" s="3" t="s">
        <v>1</v>
      </c>
      <c r="B5" s="3"/>
    </row>
    <row r="6" spans="1:7" x14ac:dyDescent="0.25">
      <c r="A6" s="34" t="s">
        <v>146</v>
      </c>
      <c r="B6" s="3"/>
    </row>
    <row r="7" spans="1:7" x14ac:dyDescent="0.25">
      <c r="A7" s="34" t="s">
        <v>898</v>
      </c>
    </row>
    <row r="9" spans="1:7" ht="27.6" x14ac:dyDescent="0.25">
      <c r="A9" s="73" t="s">
        <v>147</v>
      </c>
      <c r="B9" s="74"/>
      <c r="C9" s="75">
        <v>692000</v>
      </c>
    </row>
    <row r="10" spans="1:7" x14ac:dyDescent="0.25">
      <c r="A10" s="76">
        <v>2007</v>
      </c>
      <c r="B10" s="10">
        <v>2000</v>
      </c>
      <c r="C10" s="11">
        <f>C9-B10</f>
        <v>690000</v>
      </c>
    </row>
    <row r="11" spans="1:7" x14ac:dyDescent="0.25">
      <c r="A11" s="76">
        <v>2008</v>
      </c>
      <c r="B11" s="10">
        <f>8700+750</f>
        <v>9450</v>
      </c>
      <c r="C11" s="11">
        <f t="shared" ref="C11:C24" si="0">C10-B11</f>
        <v>680550</v>
      </c>
    </row>
    <row r="12" spans="1:7" x14ac:dyDescent="0.25">
      <c r="A12" s="70">
        <v>2009</v>
      </c>
      <c r="B12" s="10">
        <v>11000</v>
      </c>
      <c r="C12" s="11">
        <f t="shared" si="0"/>
        <v>669550</v>
      </c>
    </row>
    <row r="13" spans="1:7" x14ac:dyDescent="0.25">
      <c r="A13" s="70">
        <v>2010</v>
      </c>
      <c r="B13" s="10">
        <v>1000</v>
      </c>
      <c r="C13" s="11">
        <f t="shared" si="0"/>
        <v>668550</v>
      </c>
    </row>
    <row r="14" spans="1:7" x14ac:dyDescent="0.25">
      <c r="A14" s="70">
        <v>2011</v>
      </c>
      <c r="B14" s="10">
        <v>0</v>
      </c>
      <c r="C14" s="11">
        <f t="shared" si="0"/>
        <v>668550</v>
      </c>
    </row>
    <row r="15" spans="1:7" x14ac:dyDescent="0.25">
      <c r="A15" s="70">
        <v>2012</v>
      </c>
      <c r="B15" s="10">
        <v>1500</v>
      </c>
      <c r="C15" s="11">
        <f t="shared" si="0"/>
        <v>667050</v>
      </c>
    </row>
    <row r="16" spans="1:7" x14ac:dyDescent="0.25">
      <c r="A16" s="70">
        <v>2013</v>
      </c>
      <c r="B16" s="10">
        <v>13100</v>
      </c>
      <c r="C16" s="11">
        <f t="shared" si="0"/>
        <v>653950</v>
      </c>
    </row>
    <row r="17" spans="1:3" x14ac:dyDescent="0.25">
      <c r="A17" s="70">
        <v>2014</v>
      </c>
      <c r="B17" s="10">
        <v>20200</v>
      </c>
      <c r="C17" s="11">
        <f t="shared" si="0"/>
        <v>633750</v>
      </c>
    </row>
    <row r="18" spans="1:3" x14ac:dyDescent="0.25">
      <c r="A18" s="70">
        <v>2015</v>
      </c>
      <c r="B18" s="10">
        <v>8050</v>
      </c>
      <c r="C18" s="11">
        <f t="shared" si="0"/>
        <v>625700</v>
      </c>
    </row>
    <row r="19" spans="1:3" x14ac:dyDescent="0.25">
      <c r="A19" s="70">
        <v>2016</v>
      </c>
      <c r="B19" s="10">
        <v>17000</v>
      </c>
      <c r="C19" s="11">
        <f t="shared" si="0"/>
        <v>608700</v>
      </c>
    </row>
    <row r="20" spans="1:3" x14ac:dyDescent="0.25">
      <c r="A20" s="70">
        <v>2017</v>
      </c>
      <c r="B20" s="10">
        <v>65800</v>
      </c>
      <c r="C20" s="11">
        <f t="shared" si="0"/>
        <v>542900</v>
      </c>
    </row>
    <row r="21" spans="1:3" x14ac:dyDescent="0.25">
      <c r="A21" s="70">
        <v>2018</v>
      </c>
      <c r="B21" s="10">
        <v>5700</v>
      </c>
      <c r="C21" s="11">
        <f t="shared" si="0"/>
        <v>537200</v>
      </c>
    </row>
    <row r="22" spans="1:3" x14ac:dyDescent="0.25">
      <c r="A22" s="70">
        <v>2019</v>
      </c>
      <c r="B22" s="10">
        <v>5700</v>
      </c>
      <c r="C22" s="11">
        <f t="shared" si="0"/>
        <v>531500</v>
      </c>
    </row>
    <row r="23" spans="1:3" x14ac:dyDescent="0.25">
      <c r="A23" s="70">
        <v>2020</v>
      </c>
      <c r="B23" s="10">
        <v>0</v>
      </c>
      <c r="C23" s="11">
        <f t="shared" si="0"/>
        <v>531500</v>
      </c>
    </row>
    <row r="24" spans="1:3" x14ac:dyDescent="0.25">
      <c r="A24" s="70">
        <v>2021</v>
      </c>
      <c r="B24" s="10">
        <v>0</v>
      </c>
      <c r="C24" s="11">
        <f t="shared" si="0"/>
        <v>531500</v>
      </c>
    </row>
    <row r="25" spans="1:3" x14ac:dyDescent="0.25">
      <c r="A25" s="12" t="s">
        <v>144</v>
      </c>
      <c r="B25" s="13"/>
      <c r="C25" s="77">
        <v>531500</v>
      </c>
    </row>
  </sheetData>
  <sheetProtection algorithmName="SHA-512" hashValue="UVCyTOgUN7SsAC0OlAIzswcbf3WEYPCiOLWhuuOtueQFiVrRH8wVA9MUSaPY1XR2LuoO4PID0fYZSYQw+v9JCw==" saltValue="fSUKMuKtjCpu5O3aPu229w==" spinCount="100000" sheet="1" objects="1" scenarios="1" selectLockedCells="1" selectUnlockedCells="1"/>
  <printOptions horizontalCentered="1"/>
  <pageMargins left="0.98425196850393704" right="0.98425196850393704" top="0.98425196850393704" bottom="0.98425196850393704" header="0.31496062992125984" footer="0.31496062992125984"/>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82"/>
  <sheetViews>
    <sheetView showGridLines="0" zoomScaleNormal="100" zoomScaleSheetLayoutView="100" workbookViewId="0"/>
  </sheetViews>
  <sheetFormatPr defaultColWidth="9.109375" defaultRowHeight="13.8" x14ac:dyDescent="0.25"/>
  <cols>
    <col min="1" max="1" width="11.5546875" style="32" customWidth="1"/>
    <col min="2" max="2" width="13.6640625" style="32" customWidth="1"/>
    <col min="3" max="3" width="11.33203125" style="32" customWidth="1"/>
    <col min="4" max="4" width="33.5546875" style="78" customWidth="1"/>
    <col min="5" max="5" width="17.5546875" style="79" bestFit="1" customWidth="1"/>
    <col min="6" max="6" width="17.109375" style="79" customWidth="1"/>
    <col min="7" max="7" width="14.44140625" style="1" customWidth="1"/>
    <col min="8" max="8" width="10.33203125" style="80" customWidth="1"/>
    <col min="9" max="16384" width="9.109375" style="1"/>
  </cols>
  <sheetData>
    <row r="1" spans="1:8" x14ac:dyDescent="0.25">
      <c r="G1" s="2" t="s">
        <v>897</v>
      </c>
    </row>
    <row r="2" spans="1:8" x14ac:dyDescent="0.25">
      <c r="G2" s="2" t="s">
        <v>908</v>
      </c>
    </row>
    <row r="3" spans="1:8" x14ac:dyDescent="0.25">
      <c r="A3" s="14" t="s">
        <v>1</v>
      </c>
    </row>
    <row r="4" spans="1:8" x14ac:dyDescent="0.25">
      <c r="A4" s="34" t="s">
        <v>901</v>
      </c>
    </row>
    <row r="5" spans="1:8" x14ac:dyDescent="0.25">
      <c r="A5" s="34" t="s">
        <v>3</v>
      </c>
    </row>
    <row r="7" spans="1:8" s="81" customFormat="1" ht="27.6" x14ac:dyDescent="0.3">
      <c r="A7" s="4" t="s">
        <v>26</v>
      </c>
      <c r="B7" s="4" t="s">
        <v>149</v>
      </c>
      <c r="C7" s="4" t="s">
        <v>142</v>
      </c>
      <c r="D7" s="4" t="s">
        <v>5</v>
      </c>
      <c r="E7" s="8" t="s">
        <v>150</v>
      </c>
      <c r="F7" s="8" t="s">
        <v>151</v>
      </c>
      <c r="G7" s="4" t="s">
        <v>152</v>
      </c>
    </row>
    <row r="8" spans="1:8" s="85" customFormat="1" ht="41.4" x14ac:dyDescent="0.3">
      <c r="A8" s="82" t="s">
        <v>153</v>
      </c>
      <c r="B8" s="83" t="s">
        <v>154</v>
      </c>
      <c r="C8" s="82">
        <v>73504287</v>
      </c>
      <c r="D8" s="84" t="s">
        <v>155</v>
      </c>
      <c r="E8" s="139">
        <v>10231</v>
      </c>
      <c r="F8" s="139"/>
      <c r="G8" s="140">
        <f>E8-F8</f>
        <v>10231</v>
      </c>
      <c r="H8" s="80"/>
    </row>
    <row r="9" spans="1:8" x14ac:dyDescent="0.25">
      <c r="A9" s="82" t="s">
        <v>153</v>
      </c>
      <c r="B9" s="86" t="s">
        <v>156</v>
      </c>
      <c r="C9" s="70"/>
      <c r="D9" s="87" t="s">
        <v>157</v>
      </c>
      <c r="E9" s="88"/>
      <c r="F9" s="88">
        <v>10231</v>
      </c>
      <c r="G9" s="11">
        <f t="shared" ref="G9:G72" si="0">G8+E9-F9</f>
        <v>0</v>
      </c>
    </row>
    <row r="10" spans="1:8" ht="41.4" x14ac:dyDescent="0.25">
      <c r="A10" s="70" t="s">
        <v>158</v>
      </c>
      <c r="B10" s="86" t="s">
        <v>159</v>
      </c>
      <c r="C10" s="70">
        <v>3484</v>
      </c>
      <c r="D10" s="87" t="s">
        <v>160</v>
      </c>
      <c r="E10" s="88">
        <v>463292.83</v>
      </c>
      <c r="F10" s="88"/>
      <c r="G10" s="11">
        <f t="shared" si="0"/>
        <v>463292.83</v>
      </c>
    </row>
    <row r="11" spans="1:8" x14ac:dyDescent="0.25">
      <c r="A11" s="70" t="s">
        <v>158</v>
      </c>
      <c r="B11" s="86" t="s">
        <v>161</v>
      </c>
      <c r="C11" s="70"/>
      <c r="D11" s="87" t="s">
        <v>162</v>
      </c>
      <c r="E11" s="88"/>
      <c r="F11" s="88">
        <v>463292.83</v>
      </c>
      <c r="G11" s="11">
        <f t="shared" si="0"/>
        <v>0</v>
      </c>
    </row>
    <row r="12" spans="1:8" ht="41.4" x14ac:dyDescent="0.25">
      <c r="A12" s="70" t="s">
        <v>158</v>
      </c>
      <c r="B12" s="86" t="s">
        <v>163</v>
      </c>
      <c r="C12" s="70">
        <v>3486</v>
      </c>
      <c r="D12" s="87" t="s">
        <v>164</v>
      </c>
      <c r="E12" s="88">
        <v>35552</v>
      </c>
      <c r="F12" s="88"/>
      <c r="G12" s="11">
        <f t="shared" si="0"/>
        <v>35552</v>
      </c>
    </row>
    <row r="13" spans="1:8" x14ac:dyDescent="0.25">
      <c r="A13" s="70" t="s">
        <v>158</v>
      </c>
      <c r="B13" s="86" t="s">
        <v>165</v>
      </c>
      <c r="C13" s="70"/>
      <c r="D13" s="87" t="s">
        <v>166</v>
      </c>
      <c r="E13" s="88"/>
      <c r="F13" s="88">
        <v>35552</v>
      </c>
      <c r="G13" s="11">
        <f t="shared" si="0"/>
        <v>0</v>
      </c>
    </row>
    <row r="14" spans="1:8" ht="41.4" x14ac:dyDescent="0.25">
      <c r="A14" s="70" t="s">
        <v>158</v>
      </c>
      <c r="B14" s="86" t="s">
        <v>165</v>
      </c>
      <c r="C14" s="70">
        <v>3495</v>
      </c>
      <c r="D14" s="87" t="s">
        <v>160</v>
      </c>
      <c r="E14" s="88">
        <v>2150</v>
      </c>
      <c r="F14" s="88"/>
      <c r="G14" s="11">
        <f t="shared" si="0"/>
        <v>2150</v>
      </c>
    </row>
    <row r="15" spans="1:8" x14ac:dyDescent="0.25">
      <c r="A15" s="70" t="s">
        <v>158</v>
      </c>
      <c r="B15" s="86" t="s">
        <v>167</v>
      </c>
      <c r="C15" s="70"/>
      <c r="D15" s="87" t="s">
        <v>168</v>
      </c>
      <c r="E15" s="88"/>
      <c r="F15" s="88">
        <v>2150</v>
      </c>
      <c r="G15" s="11">
        <f t="shared" si="0"/>
        <v>0</v>
      </c>
    </row>
    <row r="16" spans="1:8" ht="82.8" x14ac:dyDescent="0.25">
      <c r="A16" s="70" t="s">
        <v>169</v>
      </c>
      <c r="B16" s="89" t="s">
        <v>159</v>
      </c>
      <c r="C16" s="70">
        <v>60585</v>
      </c>
      <c r="D16" s="87" t="s">
        <v>170</v>
      </c>
      <c r="E16" s="88">
        <v>15600</v>
      </c>
      <c r="F16" s="88"/>
      <c r="G16" s="11">
        <f t="shared" si="0"/>
        <v>15600</v>
      </c>
    </row>
    <row r="17" spans="1:7" x14ac:dyDescent="0.25">
      <c r="A17" s="70" t="s">
        <v>169</v>
      </c>
      <c r="B17" s="70" t="s">
        <v>171</v>
      </c>
      <c r="C17" s="70"/>
      <c r="D17" s="87" t="s">
        <v>172</v>
      </c>
      <c r="E17" s="88"/>
      <c r="F17" s="88">
        <v>15600</v>
      </c>
      <c r="G17" s="11">
        <f t="shared" si="0"/>
        <v>0</v>
      </c>
    </row>
    <row r="18" spans="1:7" ht="82.8" x14ac:dyDescent="0.25">
      <c r="A18" s="70" t="s">
        <v>169</v>
      </c>
      <c r="B18" s="70" t="s">
        <v>163</v>
      </c>
      <c r="C18" s="70">
        <v>60586</v>
      </c>
      <c r="D18" s="87" t="s">
        <v>173</v>
      </c>
      <c r="E18" s="88">
        <v>34000</v>
      </c>
      <c r="F18" s="88"/>
      <c r="G18" s="11">
        <f t="shared" si="0"/>
        <v>34000</v>
      </c>
    </row>
    <row r="19" spans="1:7" x14ac:dyDescent="0.25">
      <c r="A19" s="70" t="s">
        <v>169</v>
      </c>
      <c r="B19" s="70" t="s">
        <v>174</v>
      </c>
      <c r="C19" s="70"/>
      <c r="D19" s="87" t="s">
        <v>175</v>
      </c>
      <c r="E19" s="88"/>
      <c r="F19" s="88">
        <v>34000</v>
      </c>
      <c r="G19" s="11">
        <f t="shared" si="0"/>
        <v>0</v>
      </c>
    </row>
    <row r="20" spans="1:7" ht="69" x14ac:dyDescent="0.25">
      <c r="A20" s="70" t="s">
        <v>169</v>
      </c>
      <c r="B20" s="70" t="s">
        <v>163</v>
      </c>
      <c r="C20" s="70">
        <v>60587</v>
      </c>
      <c r="D20" s="87" t="s">
        <v>176</v>
      </c>
      <c r="E20" s="88">
        <v>41600</v>
      </c>
      <c r="F20" s="88"/>
      <c r="G20" s="11">
        <f t="shared" si="0"/>
        <v>41600</v>
      </c>
    </row>
    <row r="21" spans="1:7" x14ac:dyDescent="0.25">
      <c r="A21" s="70" t="s">
        <v>169</v>
      </c>
      <c r="B21" s="70" t="s">
        <v>174</v>
      </c>
      <c r="C21" s="70"/>
      <c r="D21" s="87" t="s">
        <v>177</v>
      </c>
      <c r="E21" s="88"/>
      <c r="F21" s="88">
        <v>41600</v>
      </c>
      <c r="G21" s="11">
        <f t="shared" si="0"/>
        <v>0</v>
      </c>
    </row>
    <row r="22" spans="1:7" ht="96.6" x14ac:dyDescent="0.25">
      <c r="A22" s="70" t="s">
        <v>169</v>
      </c>
      <c r="B22" s="70" t="s">
        <v>163</v>
      </c>
      <c r="C22" s="70">
        <v>60588</v>
      </c>
      <c r="D22" s="87" t="s">
        <v>178</v>
      </c>
      <c r="E22" s="88">
        <v>100000</v>
      </c>
      <c r="F22" s="88"/>
      <c r="G22" s="11">
        <f t="shared" si="0"/>
        <v>100000</v>
      </c>
    </row>
    <row r="23" spans="1:7" x14ac:dyDescent="0.25">
      <c r="A23" s="70" t="s">
        <v>169</v>
      </c>
      <c r="B23" s="70" t="s">
        <v>174</v>
      </c>
      <c r="C23" s="70"/>
      <c r="D23" s="87" t="s">
        <v>179</v>
      </c>
      <c r="E23" s="88"/>
      <c r="F23" s="88">
        <v>100000</v>
      </c>
      <c r="G23" s="11">
        <f t="shared" si="0"/>
        <v>0</v>
      </c>
    </row>
    <row r="24" spans="1:7" ht="96.6" x14ac:dyDescent="0.25">
      <c r="A24" s="70" t="s">
        <v>169</v>
      </c>
      <c r="B24" s="70" t="s">
        <v>163</v>
      </c>
      <c r="C24" s="70">
        <v>60589</v>
      </c>
      <c r="D24" s="84" t="s">
        <v>180</v>
      </c>
      <c r="E24" s="88">
        <v>140000</v>
      </c>
      <c r="F24" s="88"/>
      <c r="G24" s="11">
        <f t="shared" si="0"/>
        <v>140000</v>
      </c>
    </row>
    <row r="25" spans="1:7" x14ac:dyDescent="0.25">
      <c r="A25" s="70"/>
      <c r="B25" s="70" t="s">
        <v>174</v>
      </c>
      <c r="C25" s="70"/>
      <c r="D25" s="90" t="s">
        <v>181</v>
      </c>
      <c r="E25" s="88"/>
      <c r="F25" s="88">
        <v>140000</v>
      </c>
      <c r="G25" s="11">
        <f t="shared" si="0"/>
        <v>0</v>
      </c>
    </row>
    <row r="26" spans="1:7" ht="96.6" x14ac:dyDescent="0.25">
      <c r="A26" s="70"/>
      <c r="B26" s="70" t="s">
        <v>163</v>
      </c>
      <c r="C26" s="70">
        <v>60590</v>
      </c>
      <c r="D26" s="87" t="s">
        <v>182</v>
      </c>
      <c r="E26" s="88">
        <v>70000</v>
      </c>
      <c r="F26" s="88"/>
      <c r="G26" s="11">
        <f t="shared" si="0"/>
        <v>70000</v>
      </c>
    </row>
    <row r="27" spans="1:7" x14ac:dyDescent="0.25">
      <c r="A27" s="70"/>
      <c r="B27" s="70" t="s">
        <v>174</v>
      </c>
      <c r="C27" s="70"/>
      <c r="D27" s="90" t="s">
        <v>183</v>
      </c>
      <c r="E27" s="88"/>
      <c r="F27" s="88">
        <v>70000</v>
      </c>
      <c r="G27" s="11">
        <f t="shared" si="0"/>
        <v>0</v>
      </c>
    </row>
    <row r="28" spans="1:7" ht="69" x14ac:dyDescent="0.25">
      <c r="A28" s="70"/>
      <c r="B28" s="70" t="s">
        <v>167</v>
      </c>
      <c r="C28" s="70">
        <v>60592</v>
      </c>
      <c r="D28" s="91" t="s">
        <v>184</v>
      </c>
      <c r="E28" s="88">
        <v>41600</v>
      </c>
      <c r="F28" s="88"/>
      <c r="G28" s="11">
        <f t="shared" si="0"/>
        <v>41600</v>
      </c>
    </row>
    <row r="29" spans="1:7" x14ac:dyDescent="0.25">
      <c r="A29" s="70"/>
      <c r="B29" s="70" t="s">
        <v>174</v>
      </c>
      <c r="C29" s="70"/>
      <c r="D29" s="90" t="s">
        <v>185</v>
      </c>
      <c r="E29" s="88"/>
      <c r="F29" s="88">
        <v>41600</v>
      </c>
      <c r="G29" s="11">
        <f t="shared" si="0"/>
        <v>0</v>
      </c>
    </row>
    <row r="30" spans="1:7" x14ac:dyDescent="0.25">
      <c r="A30" s="70" t="s">
        <v>186</v>
      </c>
      <c r="B30" s="92">
        <v>44835</v>
      </c>
      <c r="C30" s="70">
        <v>3471</v>
      </c>
      <c r="D30" s="90" t="s">
        <v>187</v>
      </c>
      <c r="E30" s="93">
        <v>40000</v>
      </c>
      <c r="F30" s="93"/>
      <c r="G30" s="11">
        <f t="shared" si="0"/>
        <v>40000</v>
      </c>
    </row>
    <row r="31" spans="1:7" x14ac:dyDescent="0.25">
      <c r="A31" s="70"/>
      <c r="B31" s="92" t="s">
        <v>188</v>
      </c>
      <c r="C31" s="70"/>
      <c r="D31" s="90" t="s">
        <v>189</v>
      </c>
      <c r="E31" s="93"/>
      <c r="F31" s="93">
        <v>40000</v>
      </c>
      <c r="G31" s="11">
        <f t="shared" si="0"/>
        <v>0</v>
      </c>
    </row>
    <row r="32" spans="1:7" ht="41.4" x14ac:dyDescent="0.25">
      <c r="A32" s="70" t="s">
        <v>153</v>
      </c>
      <c r="B32" s="92">
        <v>44806</v>
      </c>
      <c r="C32" s="70">
        <v>73504291</v>
      </c>
      <c r="D32" s="90" t="s">
        <v>190</v>
      </c>
      <c r="E32" s="88">
        <v>605466.69999999995</v>
      </c>
      <c r="F32" s="88"/>
      <c r="G32" s="11">
        <f t="shared" si="0"/>
        <v>605466.69999999995</v>
      </c>
    </row>
    <row r="33" spans="1:7" x14ac:dyDescent="0.25">
      <c r="A33" s="70" t="s">
        <v>153</v>
      </c>
      <c r="B33" s="92" t="s">
        <v>191</v>
      </c>
      <c r="C33" s="70"/>
      <c r="D33" s="90" t="s">
        <v>192</v>
      </c>
      <c r="E33" s="88"/>
      <c r="F33" s="88">
        <v>605466.69999999995</v>
      </c>
      <c r="G33" s="11">
        <f t="shared" si="0"/>
        <v>0</v>
      </c>
    </row>
    <row r="34" spans="1:7" ht="27.6" x14ac:dyDescent="0.25">
      <c r="A34" s="70" t="s">
        <v>153</v>
      </c>
      <c r="B34" s="92">
        <v>44806</v>
      </c>
      <c r="C34" s="70">
        <v>73504292</v>
      </c>
      <c r="D34" s="90" t="s">
        <v>193</v>
      </c>
      <c r="E34" s="88">
        <v>211200</v>
      </c>
      <c r="F34" s="88"/>
      <c r="G34" s="11">
        <f t="shared" si="0"/>
        <v>211200</v>
      </c>
    </row>
    <row r="35" spans="1:7" x14ac:dyDescent="0.25">
      <c r="A35" s="70" t="s">
        <v>153</v>
      </c>
      <c r="B35" s="70" t="s">
        <v>191</v>
      </c>
      <c r="C35" s="70"/>
      <c r="D35" s="90" t="s">
        <v>194</v>
      </c>
      <c r="E35" s="88"/>
      <c r="F35" s="88">
        <v>211200</v>
      </c>
      <c r="G35" s="11">
        <f t="shared" si="0"/>
        <v>0</v>
      </c>
    </row>
    <row r="36" spans="1:7" ht="55.2" x14ac:dyDescent="0.25">
      <c r="A36" s="70" t="s">
        <v>153</v>
      </c>
      <c r="B36" s="92">
        <v>44806</v>
      </c>
      <c r="C36" s="70">
        <v>73504293</v>
      </c>
      <c r="D36" s="90" t="s">
        <v>195</v>
      </c>
      <c r="E36" s="88">
        <v>37500</v>
      </c>
      <c r="F36" s="88"/>
      <c r="G36" s="11">
        <f t="shared" si="0"/>
        <v>37500</v>
      </c>
    </row>
    <row r="37" spans="1:7" x14ac:dyDescent="0.25">
      <c r="A37" s="70" t="s">
        <v>153</v>
      </c>
      <c r="B37" s="70" t="s">
        <v>191</v>
      </c>
      <c r="C37" s="70"/>
      <c r="D37" s="90" t="s">
        <v>196</v>
      </c>
      <c r="E37" s="88"/>
      <c r="F37" s="88">
        <v>37500</v>
      </c>
      <c r="G37" s="11">
        <f t="shared" si="0"/>
        <v>0</v>
      </c>
    </row>
    <row r="38" spans="1:7" ht="55.2" x14ac:dyDescent="0.25">
      <c r="A38" s="70" t="s">
        <v>153</v>
      </c>
      <c r="B38" s="92">
        <v>44806</v>
      </c>
      <c r="C38" s="70">
        <v>73504294</v>
      </c>
      <c r="D38" s="90" t="s">
        <v>197</v>
      </c>
      <c r="E38" s="88">
        <v>87175</v>
      </c>
      <c r="F38" s="88"/>
      <c r="G38" s="11">
        <f t="shared" si="0"/>
        <v>87175</v>
      </c>
    </row>
    <row r="39" spans="1:7" x14ac:dyDescent="0.25">
      <c r="A39" s="70" t="s">
        <v>153</v>
      </c>
      <c r="B39" s="70" t="s">
        <v>191</v>
      </c>
      <c r="C39" s="70"/>
      <c r="D39" s="90" t="s">
        <v>198</v>
      </c>
      <c r="E39" s="88"/>
      <c r="F39" s="88">
        <v>87175</v>
      </c>
      <c r="G39" s="11">
        <f t="shared" si="0"/>
        <v>0</v>
      </c>
    </row>
    <row r="40" spans="1:7" ht="55.2" x14ac:dyDescent="0.25">
      <c r="A40" s="70" t="s">
        <v>153</v>
      </c>
      <c r="B40" s="92">
        <v>44806</v>
      </c>
      <c r="C40" s="70">
        <v>73504295</v>
      </c>
      <c r="D40" s="90" t="s">
        <v>199</v>
      </c>
      <c r="E40" s="88">
        <v>12150</v>
      </c>
      <c r="F40" s="88"/>
      <c r="G40" s="11">
        <f t="shared" si="0"/>
        <v>12150</v>
      </c>
    </row>
    <row r="41" spans="1:7" x14ac:dyDescent="0.25">
      <c r="A41" s="70" t="s">
        <v>153</v>
      </c>
      <c r="B41" s="70" t="s">
        <v>191</v>
      </c>
      <c r="C41" s="70"/>
      <c r="D41" s="90" t="s">
        <v>200</v>
      </c>
      <c r="E41" s="88"/>
      <c r="F41" s="88">
        <v>12150</v>
      </c>
      <c r="G41" s="11">
        <f t="shared" si="0"/>
        <v>0</v>
      </c>
    </row>
    <row r="42" spans="1:7" ht="55.2" x14ac:dyDescent="0.25">
      <c r="A42" s="70" t="s">
        <v>153</v>
      </c>
      <c r="B42" s="92">
        <v>44806</v>
      </c>
      <c r="C42" s="70">
        <v>73504296</v>
      </c>
      <c r="D42" s="90" t="s">
        <v>201</v>
      </c>
      <c r="E42" s="88">
        <v>36125</v>
      </c>
      <c r="F42" s="88"/>
      <c r="G42" s="11">
        <f t="shared" si="0"/>
        <v>36125</v>
      </c>
    </row>
    <row r="43" spans="1:7" x14ac:dyDescent="0.25">
      <c r="A43" s="70" t="s">
        <v>153</v>
      </c>
      <c r="B43" s="70" t="s">
        <v>191</v>
      </c>
      <c r="C43" s="70"/>
      <c r="D43" s="90" t="s">
        <v>202</v>
      </c>
      <c r="E43" s="88"/>
      <c r="F43" s="88">
        <v>36125</v>
      </c>
      <c r="G43" s="11">
        <f t="shared" si="0"/>
        <v>0</v>
      </c>
    </row>
    <row r="44" spans="1:7" ht="55.2" x14ac:dyDescent="0.25">
      <c r="A44" s="70" t="s">
        <v>153</v>
      </c>
      <c r="B44" s="70" t="s">
        <v>203</v>
      </c>
      <c r="C44" s="70">
        <v>73504304</v>
      </c>
      <c r="D44" s="90" t="s">
        <v>204</v>
      </c>
      <c r="E44" s="88">
        <v>67500</v>
      </c>
      <c r="F44" s="88"/>
      <c r="G44" s="11">
        <f t="shared" si="0"/>
        <v>67500</v>
      </c>
    </row>
    <row r="45" spans="1:7" x14ac:dyDescent="0.25">
      <c r="A45" s="70" t="s">
        <v>153</v>
      </c>
      <c r="B45" s="70" t="s">
        <v>205</v>
      </c>
      <c r="C45" s="70"/>
      <c r="D45" s="90" t="s">
        <v>206</v>
      </c>
      <c r="E45" s="88"/>
      <c r="F45" s="88">
        <v>67500</v>
      </c>
      <c r="G45" s="11">
        <f t="shared" si="0"/>
        <v>0</v>
      </c>
    </row>
    <row r="46" spans="1:7" ht="41.4" x14ac:dyDescent="0.25">
      <c r="A46" s="70" t="s">
        <v>158</v>
      </c>
      <c r="B46" s="92">
        <v>44622</v>
      </c>
      <c r="C46" s="70">
        <v>3499</v>
      </c>
      <c r="D46" s="90" t="s">
        <v>207</v>
      </c>
      <c r="E46" s="88">
        <v>255990</v>
      </c>
      <c r="F46" s="88"/>
      <c r="G46" s="11">
        <f t="shared" si="0"/>
        <v>255990</v>
      </c>
    </row>
    <row r="47" spans="1:7" x14ac:dyDescent="0.25">
      <c r="A47" s="70" t="s">
        <v>158</v>
      </c>
      <c r="B47" s="92">
        <v>44653</v>
      </c>
      <c r="C47" s="70"/>
      <c r="D47" s="90" t="s">
        <v>208</v>
      </c>
      <c r="E47" s="88"/>
      <c r="F47" s="88">
        <v>255990</v>
      </c>
      <c r="G47" s="11">
        <f t="shared" si="0"/>
        <v>0</v>
      </c>
    </row>
    <row r="48" spans="1:7" ht="41.4" x14ac:dyDescent="0.25">
      <c r="A48" s="70" t="s">
        <v>158</v>
      </c>
      <c r="B48" s="92">
        <v>44622</v>
      </c>
      <c r="C48" s="70">
        <v>3500</v>
      </c>
      <c r="D48" s="90" t="s">
        <v>207</v>
      </c>
      <c r="E48" s="88">
        <v>610426.75</v>
      </c>
      <c r="F48" s="88"/>
      <c r="G48" s="11">
        <f t="shared" si="0"/>
        <v>610426.75</v>
      </c>
    </row>
    <row r="49" spans="1:7" x14ac:dyDescent="0.25">
      <c r="A49" s="70" t="s">
        <v>158</v>
      </c>
      <c r="B49" s="92">
        <v>44653</v>
      </c>
      <c r="C49" s="70"/>
      <c r="D49" s="90" t="s">
        <v>209</v>
      </c>
      <c r="E49" s="88"/>
      <c r="F49" s="88">
        <v>610426.75</v>
      </c>
      <c r="G49" s="11">
        <f t="shared" si="0"/>
        <v>0</v>
      </c>
    </row>
    <row r="50" spans="1:7" ht="41.4" x14ac:dyDescent="0.25">
      <c r="A50" s="70" t="s">
        <v>158</v>
      </c>
      <c r="B50" s="92">
        <v>44622</v>
      </c>
      <c r="C50" s="70">
        <v>4202</v>
      </c>
      <c r="D50" s="90" t="s">
        <v>210</v>
      </c>
      <c r="E50" s="88">
        <v>41768</v>
      </c>
      <c r="F50" s="88"/>
      <c r="G50" s="11">
        <f t="shared" si="0"/>
        <v>41768</v>
      </c>
    </row>
    <row r="51" spans="1:7" x14ac:dyDescent="0.25">
      <c r="A51" s="70" t="s">
        <v>158</v>
      </c>
      <c r="B51" s="92">
        <v>44653</v>
      </c>
      <c r="C51" s="70"/>
      <c r="D51" s="90" t="s">
        <v>211</v>
      </c>
      <c r="E51" s="88"/>
      <c r="F51" s="88">
        <v>41768</v>
      </c>
      <c r="G51" s="11">
        <f t="shared" si="0"/>
        <v>0</v>
      </c>
    </row>
    <row r="52" spans="1:7" ht="41.4" x14ac:dyDescent="0.25">
      <c r="A52" s="70" t="s">
        <v>158</v>
      </c>
      <c r="B52" s="70" t="s">
        <v>212</v>
      </c>
      <c r="C52" s="70">
        <v>4221</v>
      </c>
      <c r="D52" s="90" t="s">
        <v>213</v>
      </c>
      <c r="E52" s="88">
        <v>533241</v>
      </c>
      <c r="F52" s="88"/>
      <c r="G52" s="11">
        <f t="shared" si="0"/>
        <v>533241</v>
      </c>
    </row>
    <row r="53" spans="1:7" x14ac:dyDescent="0.25">
      <c r="A53" s="70" t="s">
        <v>158</v>
      </c>
      <c r="B53" s="70" t="s">
        <v>214</v>
      </c>
      <c r="C53" s="70"/>
      <c r="D53" s="90" t="s">
        <v>215</v>
      </c>
      <c r="E53" s="88"/>
      <c r="F53" s="88">
        <v>533241</v>
      </c>
      <c r="G53" s="11">
        <f t="shared" si="0"/>
        <v>0</v>
      </c>
    </row>
    <row r="54" spans="1:7" ht="41.4" x14ac:dyDescent="0.25">
      <c r="A54" s="70" t="s">
        <v>158</v>
      </c>
      <c r="B54" s="70" t="s">
        <v>212</v>
      </c>
      <c r="C54" s="70">
        <v>4222</v>
      </c>
      <c r="D54" s="90" t="s">
        <v>213</v>
      </c>
      <c r="E54" s="88">
        <v>420074</v>
      </c>
      <c r="F54" s="88"/>
      <c r="G54" s="11">
        <f t="shared" si="0"/>
        <v>420074</v>
      </c>
    </row>
    <row r="55" spans="1:7" x14ac:dyDescent="0.25">
      <c r="A55" s="70" t="s">
        <v>158</v>
      </c>
      <c r="B55" s="70" t="s">
        <v>214</v>
      </c>
      <c r="C55" s="70"/>
      <c r="D55" s="90" t="s">
        <v>216</v>
      </c>
      <c r="E55" s="88"/>
      <c r="F55" s="88">
        <v>420074</v>
      </c>
      <c r="G55" s="11">
        <f t="shared" si="0"/>
        <v>0</v>
      </c>
    </row>
    <row r="56" spans="1:7" ht="41.4" x14ac:dyDescent="0.25">
      <c r="A56" s="70" t="s">
        <v>158</v>
      </c>
      <c r="B56" s="70" t="s">
        <v>212</v>
      </c>
      <c r="C56" s="70">
        <v>4223</v>
      </c>
      <c r="D56" s="90" t="s">
        <v>217</v>
      </c>
      <c r="E56" s="88">
        <v>61693</v>
      </c>
      <c r="F56" s="88"/>
      <c r="G56" s="11">
        <f t="shared" si="0"/>
        <v>61693</v>
      </c>
    </row>
    <row r="57" spans="1:7" x14ac:dyDescent="0.25">
      <c r="A57" s="70" t="s">
        <v>158</v>
      </c>
      <c r="B57" s="70" t="s">
        <v>214</v>
      </c>
      <c r="C57" s="70"/>
      <c r="D57" s="90" t="s">
        <v>218</v>
      </c>
      <c r="E57" s="88"/>
      <c r="F57" s="88">
        <v>61693</v>
      </c>
      <c r="G57" s="11">
        <f t="shared" si="0"/>
        <v>0</v>
      </c>
    </row>
    <row r="58" spans="1:7" ht="96.6" x14ac:dyDescent="0.25">
      <c r="A58" s="70" t="s">
        <v>158</v>
      </c>
      <c r="B58" s="70" t="s">
        <v>214</v>
      </c>
      <c r="C58" s="70">
        <v>4224</v>
      </c>
      <c r="D58" s="90" t="s">
        <v>219</v>
      </c>
      <c r="E58" s="88">
        <v>7500</v>
      </c>
      <c r="F58" s="88"/>
      <c r="G58" s="11">
        <f t="shared" si="0"/>
        <v>7500</v>
      </c>
    </row>
    <row r="59" spans="1:7" x14ac:dyDescent="0.25">
      <c r="A59" s="70" t="s">
        <v>158</v>
      </c>
      <c r="B59" s="70" t="s">
        <v>220</v>
      </c>
      <c r="C59" s="70"/>
      <c r="D59" s="90" t="s">
        <v>221</v>
      </c>
      <c r="E59" s="88"/>
      <c r="F59" s="88">
        <v>7500</v>
      </c>
      <c r="G59" s="11">
        <f t="shared" si="0"/>
        <v>0</v>
      </c>
    </row>
    <row r="60" spans="1:7" ht="69" x14ac:dyDescent="0.25">
      <c r="A60" s="70" t="s">
        <v>169</v>
      </c>
      <c r="B60" s="92">
        <v>44744</v>
      </c>
      <c r="C60" s="70">
        <v>60597</v>
      </c>
      <c r="D60" s="90" t="s">
        <v>222</v>
      </c>
      <c r="E60" s="88">
        <v>12000</v>
      </c>
      <c r="F60" s="88"/>
      <c r="G60" s="11">
        <f t="shared" si="0"/>
        <v>12000</v>
      </c>
    </row>
    <row r="61" spans="1:7" x14ac:dyDescent="0.25">
      <c r="A61" s="70" t="s">
        <v>169</v>
      </c>
      <c r="B61" s="92">
        <v>44806</v>
      </c>
      <c r="C61" s="70"/>
      <c r="D61" s="90" t="s">
        <v>223</v>
      </c>
      <c r="E61" s="88"/>
      <c r="F61" s="88">
        <v>12000</v>
      </c>
      <c r="G61" s="11">
        <f t="shared" si="0"/>
        <v>0</v>
      </c>
    </row>
    <row r="62" spans="1:7" ht="82.8" x14ac:dyDescent="0.25">
      <c r="A62" s="70" t="s">
        <v>169</v>
      </c>
      <c r="B62" s="92">
        <v>44806</v>
      </c>
      <c r="C62" s="70">
        <v>60598</v>
      </c>
      <c r="D62" s="90" t="s">
        <v>224</v>
      </c>
      <c r="E62" s="88">
        <v>24000</v>
      </c>
      <c r="F62" s="88"/>
      <c r="G62" s="11">
        <f t="shared" si="0"/>
        <v>24000</v>
      </c>
    </row>
    <row r="63" spans="1:7" x14ac:dyDescent="0.25">
      <c r="A63" s="70" t="s">
        <v>169</v>
      </c>
      <c r="B63" s="70" t="s">
        <v>212</v>
      </c>
      <c r="C63" s="70"/>
      <c r="D63" s="90" t="s">
        <v>225</v>
      </c>
      <c r="E63" s="88"/>
      <c r="F63" s="88">
        <v>24000</v>
      </c>
      <c r="G63" s="11">
        <f t="shared" si="0"/>
        <v>0</v>
      </c>
    </row>
    <row r="64" spans="1:7" ht="69" x14ac:dyDescent="0.25">
      <c r="A64" s="70" t="s">
        <v>169</v>
      </c>
      <c r="B64" s="92">
        <v>44806</v>
      </c>
      <c r="C64" s="70">
        <v>60603</v>
      </c>
      <c r="D64" s="90" t="s">
        <v>226</v>
      </c>
      <c r="E64" s="88">
        <v>14400</v>
      </c>
      <c r="F64" s="88"/>
      <c r="G64" s="11">
        <f t="shared" si="0"/>
        <v>14400</v>
      </c>
    </row>
    <row r="65" spans="1:7" x14ac:dyDescent="0.25">
      <c r="A65" s="70" t="s">
        <v>169</v>
      </c>
      <c r="B65" s="92">
        <v>44867</v>
      </c>
      <c r="C65" s="70"/>
      <c r="D65" s="90" t="s">
        <v>227</v>
      </c>
      <c r="E65" s="88"/>
      <c r="F65" s="88">
        <v>14400</v>
      </c>
      <c r="G65" s="11">
        <f t="shared" si="0"/>
        <v>0</v>
      </c>
    </row>
    <row r="66" spans="1:7" ht="82.8" x14ac:dyDescent="0.25">
      <c r="A66" s="70" t="s">
        <v>169</v>
      </c>
      <c r="B66" s="70" t="s">
        <v>203</v>
      </c>
      <c r="C66" s="70">
        <v>60605</v>
      </c>
      <c r="D66" s="90" t="s">
        <v>228</v>
      </c>
      <c r="E66" s="88">
        <v>400</v>
      </c>
      <c r="F66" s="88"/>
      <c r="G66" s="11">
        <f t="shared" si="0"/>
        <v>400</v>
      </c>
    </row>
    <row r="67" spans="1:7" x14ac:dyDescent="0.25">
      <c r="A67" s="70" t="s">
        <v>169</v>
      </c>
      <c r="B67" s="70" t="s">
        <v>212</v>
      </c>
      <c r="C67" s="70"/>
      <c r="D67" s="90" t="s">
        <v>229</v>
      </c>
      <c r="E67" s="88"/>
      <c r="F67" s="88">
        <v>400</v>
      </c>
      <c r="G67" s="11">
        <f t="shared" si="0"/>
        <v>0</v>
      </c>
    </row>
    <row r="68" spans="1:7" ht="69" x14ac:dyDescent="0.25">
      <c r="A68" s="70" t="s">
        <v>169</v>
      </c>
      <c r="B68" s="70" t="s">
        <v>203</v>
      </c>
      <c r="C68" s="70">
        <v>60609</v>
      </c>
      <c r="D68" s="90" t="s">
        <v>230</v>
      </c>
      <c r="E68" s="88">
        <v>41600</v>
      </c>
      <c r="F68" s="88"/>
      <c r="G68" s="11">
        <f t="shared" si="0"/>
        <v>41600</v>
      </c>
    </row>
    <row r="69" spans="1:7" x14ac:dyDescent="0.25">
      <c r="A69" s="70" t="s">
        <v>169</v>
      </c>
      <c r="B69" s="70" t="s">
        <v>220</v>
      </c>
      <c r="C69" s="70"/>
      <c r="D69" s="90" t="s">
        <v>231</v>
      </c>
      <c r="E69" s="88"/>
      <c r="F69" s="88">
        <v>41600</v>
      </c>
      <c r="G69" s="11">
        <f t="shared" si="0"/>
        <v>0</v>
      </c>
    </row>
    <row r="70" spans="1:7" ht="82.8" x14ac:dyDescent="0.25">
      <c r="A70" s="70" t="s">
        <v>169</v>
      </c>
      <c r="B70" s="70" t="s">
        <v>203</v>
      </c>
      <c r="C70" s="70">
        <v>60610</v>
      </c>
      <c r="D70" s="90" t="s">
        <v>232</v>
      </c>
      <c r="E70" s="88">
        <v>34000</v>
      </c>
      <c r="F70" s="88"/>
      <c r="G70" s="11">
        <f t="shared" si="0"/>
        <v>34000</v>
      </c>
    </row>
    <row r="71" spans="1:7" x14ac:dyDescent="0.25">
      <c r="A71" s="70" t="s">
        <v>169</v>
      </c>
      <c r="B71" s="70" t="s">
        <v>220</v>
      </c>
      <c r="C71" s="70"/>
      <c r="D71" s="90" t="s">
        <v>233</v>
      </c>
      <c r="E71" s="88"/>
      <c r="F71" s="88">
        <v>34000</v>
      </c>
      <c r="G71" s="11">
        <f t="shared" si="0"/>
        <v>0</v>
      </c>
    </row>
    <row r="72" spans="1:7" ht="69" x14ac:dyDescent="0.25">
      <c r="A72" s="70" t="s">
        <v>169</v>
      </c>
      <c r="B72" s="70" t="s">
        <v>203</v>
      </c>
      <c r="C72" s="70">
        <v>60611</v>
      </c>
      <c r="D72" s="94" t="s">
        <v>234</v>
      </c>
      <c r="E72" s="88">
        <v>20800</v>
      </c>
      <c r="F72" s="88"/>
      <c r="G72" s="11">
        <f t="shared" si="0"/>
        <v>20800</v>
      </c>
    </row>
    <row r="73" spans="1:7" x14ac:dyDescent="0.25">
      <c r="A73" s="70" t="s">
        <v>169</v>
      </c>
      <c r="B73" s="70" t="s">
        <v>220</v>
      </c>
      <c r="C73" s="70"/>
      <c r="D73" s="90" t="s">
        <v>235</v>
      </c>
      <c r="E73" s="88"/>
      <c r="F73" s="88">
        <v>20800</v>
      </c>
      <c r="G73" s="11">
        <f t="shared" ref="G73:G136" si="1">G72+E73-F73</f>
        <v>0</v>
      </c>
    </row>
    <row r="74" spans="1:7" ht="69" x14ac:dyDescent="0.25">
      <c r="A74" s="70" t="s">
        <v>169</v>
      </c>
      <c r="B74" s="70" t="s">
        <v>214</v>
      </c>
      <c r="C74" s="70">
        <v>60614</v>
      </c>
      <c r="D74" s="94" t="s">
        <v>236</v>
      </c>
      <c r="E74" s="88">
        <v>14400</v>
      </c>
      <c r="F74" s="88"/>
      <c r="G74" s="11">
        <f t="shared" si="1"/>
        <v>14400</v>
      </c>
    </row>
    <row r="75" spans="1:7" x14ac:dyDescent="0.25">
      <c r="A75" s="70" t="s">
        <v>169</v>
      </c>
      <c r="B75" s="70" t="s">
        <v>220</v>
      </c>
      <c r="C75" s="70"/>
      <c r="D75" s="90" t="s">
        <v>237</v>
      </c>
      <c r="E75" s="88"/>
      <c r="F75" s="88">
        <v>14400</v>
      </c>
      <c r="G75" s="11">
        <f t="shared" si="1"/>
        <v>0</v>
      </c>
    </row>
    <row r="76" spans="1:7" ht="55.2" x14ac:dyDescent="0.25">
      <c r="A76" s="70" t="s">
        <v>169</v>
      </c>
      <c r="B76" s="70" t="s">
        <v>220</v>
      </c>
      <c r="C76" s="70">
        <v>40735</v>
      </c>
      <c r="D76" s="95" t="s">
        <v>238</v>
      </c>
      <c r="E76" s="88">
        <v>37500</v>
      </c>
      <c r="F76" s="88"/>
      <c r="G76" s="11">
        <f t="shared" si="1"/>
        <v>37500</v>
      </c>
    </row>
    <row r="77" spans="1:7" x14ac:dyDescent="0.25">
      <c r="A77" s="70" t="s">
        <v>169</v>
      </c>
      <c r="B77" s="70" t="s">
        <v>205</v>
      </c>
      <c r="C77" s="70"/>
      <c r="D77" s="90" t="s">
        <v>239</v>
      </c>
      <c r="E77" s="88"/>
      <c r="F77" s="88">
        <v>37500</v>
      </c>
      <c r="G77" s="11">
        <f t="shared" si="1"/>
        <v>0</v>
      </c>
    </row>
    <row r="78" spans="1:7" ht="55.2" x14ac:dyDescent="0.25">
      <c r="A78" s="70" t="s">
        <v>169</v>
      </c>
      <c r="B78" s="70" t="s">
        <v>220</v>
      </c>
      <c r="C78" s="70">
        <v>40736</v>
      </c>
      <c r="D78" s="95" t="s">
        <v>238</v>
      </c>
      <c r="E78" s="88">
        <v>82500</v>
      </c>
      <c r="F78" s="88"/>
      <c r="G78" s="11">
        <f t="shared" si="1"/>
        <v>82500</v>
      </c>
    </row>
    <row r="79" spans="1:7" x14ac:dyDescent="0.25">
      <c r="A79" s="70" t="s">
        <v>169</v>
      </c>
      <c r="B79" s="70" t="s">
        <v>205</v>
      </c>
      <c r="C79" s="70"/>
      <c r="D79" s="90" t="s">
        <v>240</v>
      </c>
      <c r="E79" s="88"/>
      <c r="F79" s="88">
        <v>82500</v>
      </c>
      <c r="G79" s="11">
        <f t="shared" si="1"/>
        <v>0</v>
      </c>
    </row>
    <row r="80" spans="1:7" ht="41.4" x14ac:dyDescent="0.25">
      <c r="A80" s="70" t="s">
        <v>153</v>
      </c>
      <c r="B80" s="92">
        <v>44654</v>
      </c>
      <c r="C80" s="70">
        <v>73504337</v>
      </c>
      <c r="D80" s="96" t="s">
        <v>241</v>
      </c>
      <c r="E80" s="93">
        <v>11800</v>
      </c>
      <c r="F80" s="93"/>
      <c r="G80" s="11">
        <f t="shared" si="1"/>
        <v>11800</v>
      </c>
    </row>
    <row r="81" spans="1:8" x14ac:dyDescent="0.25">
      <c r="A81" s="70"/>
      <c r="B81" s="92" t="s">
        <v>242</v>
      </c>
      <c r="C81" s="70"/>
      <c r="D81" s="96" t="s">
        <v>243</v>
      </c>
      <c r="E81" s="93"/>
      <c r="F81" s="93">
        <v>11800</v>
      </c>
      <c r="G81" s="11">
        <f t="shared" si="1"/>
        <v>0</v>
      </c>
    </row>
    <row r="82" spans="1:8" ht="41.4" x14ac:dyDescent="0.25">
      <c r="A82" s="70" t="s">
        <v>153</v>
      </c>
      <c r="B82" s="70" t="s">
        <v>244</v>
      </c>
      <c r="C82" s="70">
        <v>73504348</v>
      </c>
      <c r="D82" s="97" t="s">
        <v>245</v>
      </c>
      <c r="E82" s="88">
        <v>6000</v>
      </c>
      <c r="F82" s="88"/>
      <c r="G82" s="11">
        <f t="shared" si="1"/>
        <v>6000</v>
      </c>
    </row>
    <row r="83" spans="1:8" x14ac:dyDescent="0.25">
      <c r="A83" s="70" t="s">
        <v>153</v>
      </c>
      <c r="B83" s="70" t="s">
        <v>246</v>
      </c>
      <c r="C83" s="70"/>
      <c r="D83" s="90" t="s">
        <v>247</v>
      </c>
      <c r="E83" s="88"/>
      <c r="F83" s="88">
        <v>6000</v>
      </c>
      <c r="G83" s="11">
        <f t="shared" si="1"/>
        <v>0</v>
      </c>
    </row>
    <row r="84" spans="1:8" ht="55.2" x14ac:dyDescent="0.25">
      <c r="A84" s="70" t="s">
        <v>153</v>
      </c>
      <c r="B84" s="70" t="s">
        <v>244</v>
      </c>
      <c r="C84" s="70">
        <v>73504349</v>
      </c>
      <c r="D84" s="97" t="s">
        <v>248</v>
      </c>
      <c r="E84" s="88">
        <v>232149.94</v>
      </c>
      <c r="F84" s="88"/>
      <c r="G84" s="11">
        <f t="shared" si="1"/>
        <v>232149.94</v>
      </c>
    </row>
    <row r="85" spans="1:8" x14ac:dyDescent="0.25">
      <c r="A85" s="70" t="s">
        <v>153</v>
      </c>
      <c r="B85" s="70" t="s">
        <v>249</v>
      </c>
      <c r="C85" s="70"/>
      <c r="D85" s="90" t="s">
        <v>250</v>
      </c>
      <c r="E85" s="88"/>
      <c r="F85" s="88">
        <v>232149.94</v>
      </c>
      <c r="G85" s="11">
        <f t="shared" si="1"/>
        <v>0</v>
      </c>
    </row>
    <row r="86" spans="1:8" ht="69" x14ac:dyDescent="0.25">
      <c r="A86" s="70" t="s">
        <v>153</v>
      </c>
      <c r="B86" s="70" t="s">
        <v>244</v>
      </c>
      <c r="C86" s="70">
        <v>73504350</v>
      </c>
      <c r="D86" s="97" t="s">
        <v>251</v>
      </c>
      <c r="E86" s="88">
        <v>14400</v>
      </c>
      <c r="F86" s="88"/>
      <c r="G86" s="11">
        <f t="shared" si="1"/>
        <v>14400</v>
      </c>
    </row>
    <row r="87" spans="1:8" x14ac:dyDescent="0.25">
      <c r="A87" s="70" t="s">
        <v>153</v>
      </c>
      <c r="B87" s="70" t="s">
        <v>252</v>
      </c>
      <c r="C87" s="70"/>
      <c r="D87" s="90" t="s">
        <v>253</v>
      </c>
      <c r="E87" s="88"/>
      <c r="F87" s="88">
        <v>14400</v>
      </c>
      <c r="G87" s="11">
        <f t="shared" si="1"/>
        <v>0</v>
      </c>
    </row>
    <row r="88" spans="1:8" ht="69" x14ac:dyDescent="0.25">
      <c r="A88" s="70" t="s">
        <v>153</v>
      </c>
      <c r="B88" s="70" t="s">
        <v>252</v>
      </c>
      <c r="C88" s="70">
        <v>73504358</v>
      </c>
      <c r="D88" s="97" t="s">
        <v>254</v>
      </c>
      <c r="E88" s="88">
        <v>14400</v>
      </c>
      <c r="F88" s="88"/>
      <c r="G88" s="11">
        <f t="shared" si="1"/>
        <v>14400</v>
      </c>
    </row>
    <row r="89" spans="1:8" x14ac:dyDescent="0.25">
      <c r="A89" s="70" t="s">
        <v>153</v>
      </c>
      <c r="B89" s="70" t="s">
        <v>255</v>
      </c>
      <c r="C89" s="70"/>
      <c r="D89" s="90" t="s">
        <v>256</v>
      </c>
      <c r="E89" s="88"/>
      <c r="F89" s="88">
        <v>14400</v>
      </c>
      <c r="G89" s="11">
        <f t="shared" si="1"/>
        <v>0</v>
      </c>
    </row>
    <row r="90" spans="1:8" ht="55.2" x14ac:dyDescent="0.25">
      <c r="A90" s="70" t="s">
        <v>153</v>
      </c>
      <c r="B90" s="70" t="s">
        <v>252</v>
      </c>
      <c r="C90" s="70">
        <v>73504359</v>
      </c>
      <c r="D90" s="97" t="s">
        <v>257</v>
      </c>
      <c r="E90" s="88">
        <v>12500</v>
      </c>
      <c r="F90" s="88"/>
      <c r="G90" s="11">
        <f t="shared" si="1"/>
        <v>12500</v>
      </c>
      <c r="H90" s="98"/>
    </row>
    <row r="91" spans="1:8" x14ac:dyDescent="0.25">
      <c r="A91" s="70"/>
      <c r="B91" s="92">
        <v>44685</v>
      </c>
      <c r="C91" s="70"/>
      <c r="D91" s="97" t="s">
        <v>258</v>
      </c>
      <c r="E91" s="88"/>
      <c r="F91" s="88">
        <v>12500</v>
      </c>
      <c r="G91" s="11">
        <f t="shared" si="1"/>
        <v>0</v>
      </c>
      <c r="H91" s="98"/>
    </row>
    <row r="92" spans="1:8" ht="41.4" x14ac:dyDescent="0.25">
      <c r="A92" s="70" t="s">
        <v>153</v>
      </c>
      <c r="B92" s="70" t="s">
        <v>252</v>
      </c>
      <c r="C92" s="70">
        <v>73504360</v>
      </c>
      <c r="D92" s="97" t="s">
        <v>259</v>
      </c>
      <c r="E92" s="88">
        <v>8550</v>
      </c>
      <c r="F92" s="88"/>
      <c r="G92" s="11">
        <f t="shared" si="1"/>
        <v>8550</v>
      </c>
    </row>
    <row r="93" spans="1:8" x14ac:dyDescent="0.25">
      <c r="A93" s="70" t="s">
        <v>153</v>
      </c>
      <c r="B93" s="70" t="s">
        <v>249</v>
      </c>
      <c r="C93" s="70"/>
      <c r="D93" s="90" t="s">
        <v>260</v>
      </c>
      <c r="E93" s="88"/>
      <c r="F93" s="88">
        <v>8550</v>
      </c>
      <c r="G93" s="11">
        <f t="shared" si="1"/>
        <v>0</v>
      </c>
    </row>
    <row r="94" spans="1:8" ht="55.2" x14ac:dyDescent="0.25">
      <c r="A94" s="70" t="s">
        <v>153</v>
      </c>
      <c r="B94" s="70" t="s">
        <v>252</v>
      </c>
      <c r="C94" s="70">
        <v>73504361</v>
      </c>
      <c r="D94" s="97" t="s">
        <v>261</v>
      </c>
      <c r="E94" s="88">
        <v>5300</v>
      </c>
      <c r="F94" s="88"/>
      <c r="G94" s="11">
        <f t="shared" si="1"/>
        <v>5300</v>
      </c>
    </row>
    <row r="95" spans="1:8" x14ac:dyDescent="0.25">
      <c r="A95" s="70" t="s">
        <v>153</v>
      </c>
      <c r="B95" s="70" t="s">
        <v>249</v>
      </c>
      <c r="C95" s="70"/>
      <c r="D95" s="90" t="s">
        <v>262</v>
      </c>
      <c r="E95" s="88"/>
      <c r="F95" s="88">
        <v>5300</v>
      </c>
      <c r="G95" s="11">
        <f t="shared" si="1"/>
        <v>0</v>
      </c>
    </row>
    <row r="96" spans="1:8" ht="41.4" x14ac:dyDescent="0.25">
      <c r="A96" s="70" t="s">
        <v>153</v>
      </c>
      <c r="B96" s="70" t="s">
        <v>252</v>
      </c>
      <c r="C96" s="70">
        <v>73504362</v>
      </c>
      <c r="D96" s="97" t="s">
        <v>263</v>
      </c>
      <c r="E96" s="88">
        <v>198990</v>
      </c>
      <c r="F96" s="88"/>
      <c r="G96" s="11">
        <f t="shared" si="1"/>
        <v>198990</v>
      </c>
    </row>
    <row r="97" spans="1:7" x14ac:dyDescent="0.25">
      <c r="A97" s="70"/>
      <c r="B97" s="92">
        <v>44685</v>
      </c>
      <c r="C97" s="70"/>
      <c r="D97" s="97" t="s">
        <v>264</v>
      </c>
      <c r="E97" s="88"/>
      <c r="F97" s="88">
        <v>198990</v>
      </c>
      <c r="G97" s="11">
        <f t="shared" si="1"/>
        <v>0</v>
      </c>
    </row>
    <row r="98" spans="1:7" ht="41.4" x14ac:dyDescent="0.25">
      <c r="A98" s="70" t="s">
        <v>153</v>
      </c>
      <c r="B98" s="70" t="s">
        <v>265</v>
      </c>
      <c r="C98" s="70">
        <v>73504373</v>
      </c>
      <c r="D98" s="97" t="s">
        <v>266</v>
      </c>
      <c r="E98" s="88">
        <v>11200</v>
      </c>
      <c r="F98" s="88"/>
      <c r="G98" s="11">
        <f t="shared" si="1"/>
        <v>11200</v>
      </c>
    </row>
    <row r="99" spans="1:7" x14ac:dyDescent="0.25">
      <c r="A99" s="70"/>
      <c r="B99" s="70" t="s">
        <v>267</v>
      </c>
      <c r="C99" s="70"/>
      <c r="D99" s="97" t="s">
        <v>268</v>
      </c>
      <c r="E99" s="88"/>
      <c r="F99" s="88">
        <v>11200</v>
      </c>
      <c r="G99" s="11">
        <f t="shared" si="1"/>
        <v>0</v>
      </c>
    </row>
    <row r="100" spans="1:7" ht="41.4" x14ac:dyDescent="0.25">
      <c r="A100" s="70" t="s">
        <v>158</v>
      </c>
      <c r="B100" s="92">
        <v>44564</v>
      </c>
      <c r="C100" s="70">
        <v>4232</v>
      </c>
      <c r="D100" s="96" t="s">
        <v>269</v>
      </c>
      <c r="E100" s="88">
        <v>453596.3</v>
      </c>
      <c r="F100" s="88"/>
      <c r="G100" s="11">
        <f t="shared" si="1"/>
        <v>453596.3</v>
      </c>
    </row>
    <row r="101" spans="1:7" x14ac:dyDescent="0.25">
      <c r="A101" s="70" t="s">
        <v>158</v>
      </c>
      <c r="B101" s="92">
        <v>44595</v>
      </c>
      <c r="C101" s="70"/>
      <c r="D101" s="90" t="s">
        <v>270</v>
      </c>
      <c r="E101" s="88"/>
      <c r="F101" s="88">
        <v>453596.3</v>
      </c>
      <c r="G101" s="11">
        <f t="shared" si="1"/>
        <v>0</v>
      </c>
    </row>
    <row r="102" spans="1:7" ht="41.4" x14ac:dyDescent="0.25">
      <c r="A102" s="70" t="s">
        <v>158</v>
      </c>
      <c r="B102" s="92">
        <v>44564</v>
      </c>
      <c r="C102" s="70">
        <v>4233</v>
      </c>
      <c r="D102" s="96" t="s">
        <v>271</v>
      </c>
      <c r="E102" s="88">
        <v>54367</v>
      </c>
      <c r="F102" s="88"/>
      <c r="G102" s="11">
        <f t="shared" si="1"/>
        <v>54367</v>
      </c>
    </row>
    <row r="103" spans="1:7" x14ac:dyDescent="0.25">
      <c r="A103" s="70" t="s">
        <v>158</v>
      </c>
      <c r="B103" s="92">
        <v>44595</v>
      </c>
      <c r="C103" s="70"/>
      <c r="D103" s="90" t="s">
        <v>272</v>
      </c>
      <c r="E103" s="88"/>
      <c r="F103" s="88">
        <v>54367</v>
      </c>
      <c r="G103" s="11">
        <f t="shared" si="1"/>
        <v>0</v>
      </c>
    </row>
    <row r="104" spans="1:7" ht="41.4" x14ac:dyDescent="0.25">
      <c r="A104" s="70" t="s">
        <v>158</v>
      </c>
      <c r="B104" s="92">
        <v>44564</v>
      </c>
      <c r="C104" s="70">
        <v>4234</v>
      </c>
      <c r="D104" s="96" t="s">
        <v>269</v>
      </c>
      <c r="E104" s="88">
        <v>327991.67999999999</v>
      </c>
      <c r="F104" s="88"/>
      <c r="G104" s="11">
        <f t="shared" si="1"/>
        <v>327991.67999999999</v>
      </c>
    </row>
    <row r="105" spans="1:7" x14ac:dyDescent="0.25">
      <c r="A105" s="70" t="s">
        <v>158</v>
      </c>
      <c r="B105" s="92">
        <v>44595</v>
      </c>
      <c r="C105" s="70"/>
      <c r="D105" s="90" t="s">
        <v>273</v>
      </c>
      <c r="E105" s="88"/>
      <c r="F105" s="88">
        <v>327991.67999999999</v>
      </c>
      <c r="G105" s="11">
        <f t="shared" si="1"/>
        <v>0</v>
      </c>
    </row>
    <row r="106" spans="1:7" ht="55.2" x14ac:dyDescent="0.25">
      <c r="A106" s="70" t="s">
        <v>158</v>
      </c>
      <c r="B106" s="92">
        <v>44776</v>
      </c>
      <c r="C106" s="70">
        <v>4235</v>
      </c>
      <c r="D106" s="96" t="s">
        <v>274</v>
      </c>
      <c r="E106" s="88">
        <v>21200</v>
      </c>
      <c r="F106" s="88"/>
      <c r="G106" s="11">
        <f t="shared" si="1"/>
        <v>21200</v>
      </c>
    </row>
    <row r="107" spans="1:7" x14ac:dyDescent="0.25">
      <c r="A107" s="70" t="s">
        <v>158</v>
      </c>
      <c r="B107" s="70" t="s">
        <v>246</v>
      </c>
      <c r="C107" s="70"/>
      <c r="D107" s="90" t="s">
        <v>275</v>
      </c>
      <c r="E107" s="88"/>
      <c r="F107" s="88">
        <v>21200</v>
      </c>
      <c r="G107" s="11">
        <f t="shared" si="1"/>
        <v>0</v>
      </c>
    </row>
    <row r="108" spans="1:7" ht="41.4" x14ac:dyDescent="0.25">
      <c r="A108" s="70" t="s">
        <v>158</v>
      </c>
      <c r="B108" s="70" t="s">
        <v>244</v>
      </c>
      <c r="C108" s="70">
        <v>4248</v>
      </c>
      <c r="D108" s="96" t="s">
        <v>245</v>
      </c>
      <c r="E108" s="88">
        <v>39000</v>
      </c>
      <c r="F108" s="88"/>
      <c r="G108" s="11">
        <f t="shared" si="1"/>
        <v>39000</v>
      </c>
    </row>
    <row r="109" spans="1:7" x14ac:dyDescent="0.25">
      <c r="A109" s="70" t="s">
        <v>158</v>
      </c>
      <c r="B109" s="70" t="s">
        <v>246</v>
      </c>
      <c r="C109" s="70"/>
      <c r="D109" s="90" t="s">
        <v>276</v>
      </c>
      <c r="E109" s="88"/>
      <c r="F109" s="88">
        <v>39000</v>
      </c>
      <c r="G109" s="11">
        <f t="shared" si="1"/>
        <v>0</v>
      </c>
    </row>
    <row r="110" spans="1:7" ht="41.4" x14ac:dyDescent="0.25">
      <c r="A110" s="70" t="s">
        <v>158</v>
      </c>
      <c r="B110" s="70" t="s">
        <v>277</v>
      </c>
      <c r="C110" s="70">
        <v>4255</v>
      </c>
      <c r="D110" s="96" t="s">
        <v>278</v>
      </c>
      <c r="E110" s="88">
        <v>562476.69999999995</v>
      </c>
      <c r="F110" s="88"/>
      <c r="G110" s="11">
        <f t="shared" si="1"/>
        <v>562476.69999999995</v>
      </c>
    </row>
    <row r="111" spans="1:7" x14ac:dyDescent="0.25">
      <c r="A111" s="70" t="s">
        <v>158</v>
      </c>
      <c r="B111" s="70" t="s">
        <v>279</v>
      </c>
      <c r="C111" s="70"/>
      <c r="D111" s="90" t="s">
        <v>280</v>
      </c>
      <c r="E111" s="88"/>
      <c r="F111" s="88">
        <v>562476.69999999995</v>
      </c>
      <c r="G111" s="11">
        <f t="shared" si="1"/>
        <v>0</v>
      </c>
    </row>
    <row r="112" spans="1:7" ht="41.4" x14ac:dyDescent="0.25">
      <c r="A112" s="70" t="s">
        <v>158</v>
      </c>
      <c r="B112" s="70" t="s">
        <v>277</v>
      </c>
      <c r="C112" s="70">
        <v>4256</v>
      </c>
      <c r="D112" s="96" t="s">
        <v>278</v>
      </c>
      <c r="E112" s="88">
        <v>479993.2</v>
      </c>
      <c r="F112" s="88"/>
      <c r="G112" s="11">
        <f t="shared" si="1"/>
        <v>479993.2</v>
      </c>
    </row>
    <row r="113" spans="1:7" x14ac:dyDescent="0.25">
      <c r="A113" s="70" t="s">
        <v>158</v>
      </c>
      <c r="B113" s="70" t="s">
        <v>279</v>
      </c>
      <c r="C113" s="70"/>
      <c r="D113" s="90" t="s">
        <v>281</v>
      </c>
      <c r="E113" s="88"/>
      <c r="F113" s="88">
        <v>479993.2</v>
      </c>
      <c r="G113" s="11">
        <f t="shared" si="1"/>
        <v>0</v>
      </c>
    </row>
    <row r="114" spans="1:7" ht="41.4" x14ac:dyDescent="0.25">
      <c r="A114" s="70" t="s">
        <v>158</v>
      </c>
      <c r="B114" s="70" t="s">
        <v>277</v>
      </c>
      <c r="C114" s="70">
        <v>4257</v>
      </c>
      <c r="D114" s="96" t="s">
        <v>282</v>
      </c>
      <c r="E114" s="88">
        <v>63360</v>
      </c>
      <c r="F114" s="88"/>
      <c r="G114" s="11">
        <f t="shared" si="1"/>
        <v>63360</v>
      </c>
    </row>
    <row r="115" spans="1:7" x14ac:dyDescent="0.25">
      <c r="A115" s="70" t="s">
        <v>158</v>
      </c>
      <c r="B115" s="70" t="s">
        <v>279</v>
      </c>
      <c r="C115" s="70"/>
      <c r="D115" s="90" t="s">
        <v>283</v>
      </c>
      <c r="E115" s="88"/>
      <c r="F115" s="88">
        <v>63360</v>
      </c>
      <c r="G115" s="11">
        <f t="shared" si="1"/>
        <v>0</v>
      </c>
    </row>
    <row r="116" spans="1:7" ht="27.6" x14ac:dyDescent="0.25">
      <c r="A116" s="70" t="s">
        <v>158</v>
      </c>
      <c r="B116" s="70" t="s">
        <v>252</v>
      </c>
      <c r="C116" s="70">
        <v>4259</v>
      </c>
      <c r="D116" s="96" t="s">
        <v>284</v>
      </c>
      <c r="E116" s="88">
        <v>15375</v>
      </c>
      <c r="F116" s="88"/>
      <c r="G116" s="11">
        <f t="shared" si="1"/>
        <v>15375</v>
      </c>
    </row>
    <row r="117" spans="1:7" x14ac:dyDescent="0.25">
      <c r="A117" s="70" t="s">
        <v>158</v>
      </c>
      <c r="B117" s="70" t="s">
        <v>285</v>
      </c>
      <c r="C117" s="70"/>
      <c r="D117" s="90" t="s">
        <v>286</v>
      </c>
      <c r="E117" s="88"/>
      <c r="F117" s="88">
        <v>15375</v>
      </c>
      <c r="G117" s="11">
        <f t="shared" si="1"/>
        <v>0</v>
      </c>
    </row>
    <row r="118" spans="1:7" ht="55.2" x14ac:dyDescent="0.25">
      <c r="A118" s="70" t="s">
        <v>158</v>
      </c>
      <c r="B118" s="70" t="s">
        <v>252</v>
      </c>
      <c r="C118" s="70">
        <v>4260</v>
      </c>
      <c r="D118" s="96" t="s">
        <v>287</v>
      </c>
      <c r="E118" s="88">
        <v>15900</v>
      </c>
      <c r="F118" s="88"/>
      <c r="G118" s="11">
        <f t="shared" si="1"/>
        <v>15900</v>
      </c>
    </row>
    <row r="119" spans="1:7" x14ac:dyDescent="0.25">
      <c r="A119" s="70" t="s">
        <v>158</v>
      </c>
      <c r="B119" s="70" t="s">
        <v>246</v>
      </c>
      <c r="C119" s="70"/>
      <c r="D119" s="90" t="s">
        <v>288</v>
      </c>
      <c r="E119" s="88"/>
      <c r="F119" s="88">
        <v>15900</v>
      </c>
      <c r="G119" s="11">
        <f t="shared" si="1"/>
        <v>0</v>
      </c>
    </row>
    <row r="120" spans="1:7" ht="69" x14ac:dyDescent="0.25">
      <c r="A120" s="70" t="s">
        <v>158</v>
      </c>
      <c r="B120" s="70" t="s">
        <v>252</v>
      </c>
      <c r="C120" s="70">
        <v>4261</v>
      </c>
      <c r="D120" s="96" t="s">
        <v>289</v>
      </c>
      <c r="E120" s="88">
        <v>6000</v>
      </c>
      <c r="F120" s="88"/>
      <c r="G120" s="11">
        <f t="shared" si="1"/>
        <v>6000</v>
      </c>
    </row>
    <row r="121" spans="1:7" x14ac:dyDescent="0.25">
      <c r="A121" s="70" t="s">
        <v>158</v>
      </c>
      <c r="B121" s="70" t="s">
        <v>255</v>
      </c>
      <c r="C121" s="70"/>
      <c r="D121" s="90" t="s">
        <v>290</v>
      </c>
      <c r="E121" s="88"/>
      <c r="F121" s="88">
        <v>6000</v>
      </c>
      <c r="G121" s="11">
        <f t="shared" si="1"/>
        <v>0</v>
      </c>
    </row>
    <row r="122" spans="1:7" ht="69" x14ac:dyDescent="0.25">
      <c r="A122" s="70" t="s">
        <v>158</v>
      </c>
      <c r="B122" s="70" t="s">
        <v>291</v>
      </c>
      <c r="C122" s="70">
        <v>4266</v>
      </c>
      <c r="D122" s="96" t="s">
        <v>292</v>
      </c>
      <c r="E122" s="88">
        <v>12000</v>
      </c>
      <c r="F122" s="88"/>
      <c r="G122" s="11">
        <f t="shared" si="1"/>
        <v>12000</v>
      </c>
    </row>
    <row r="123" spans="1:7" x14ac:dyDescent="0.25">
      <c r="A123" s="70"/>
      <c r="B123" s="92">
        <v>44808</v>
      </c>
      <c r="C123" s="70"/>
      <c r="D123" s="96" t="s">
        <v>293</v>
      </c>
      <c r="E123" s="88"/>
      <c r="F123" s="88">
        <v>12000</v>
      </c>
      <c r="G123" s="11">
        <f t="shared" si="1"/>
        <v>0</v>
      </c>
    </row>
    <row r="124" spans="1:7" ht="69" x14ac:dyDescent="0.25">
      <c r="A124" s="70" t="s">
        <v>169</v>
      </c>
      <c r="B124" s="92">
        <v>44623</v>
      </c>
      <c r="C124" s="70">
        <v>60625</v>
      </c>
      <c r="D124" s="94" t="s">
        <v>294</v>
      </c>
      <c r="E124" s="88">
        <v>14400</v>
      </c>
      <c r="F124" s="88"/>
      <c r="G124" s="11">
        <f t="shared" si="1"/>
        <v>14400</v>
      </c>
    </row>
    <row r="125" spans="1:7" x14ac:dyDescent="0.25">
      <c r="A125" s="70" t="s">
        <v>169</v>
      </c>
      <c r="B125" s="92">
        <v>44654</v>
      </c>
      <c r="C125" s="70"/>
      <c r="D125" s="90" t="s">
        <v>295</v>
      </c>
      <c r="E125" s="88"/>
      <c r="F125" s="88">
        <v>14400</v>
      </c>
      <c r="G125" s="11">
        <f t="shared" si="1"/>
        <v>0</v>
      </c>
    </row>
    <row r="126" spans="1:7" ht="41.4" x14ac:dyDescent="0.25">
      <c r="A126" s="70" t="s">
        <v>169</v>
      </c>
      <c r="B126" s="92">
        <v>44623</v>
      </c>
      <c r="C126" s="70">
        <v>60626</v>
      </c>
      <c r="D126" s="94" t="s">
        <v>296</v>
      </c>
      <c r="E126" s="88">
        <v>28000</v>
      </c>
      <c r="F126" s="88"/>
      <c r="G126" s="11">
        <f t="shared" si="1"/>
        <v>28000</v>
      </c>
    </row>
    <row r="127" spans="1:7" x14ac:dyDescent="0.25">
      <c r="A127" s="70" t="s">
        <v>169</v>
      </c>
      <c r="B127" s="92">
        <v>44654</v>
      </c>
      <c r="C127" s="70"/>
      <c r="D127" s="90" t="s">
        <v>297</v>
      </c>
      <c r="E127" s="88"/>
      <c r="F127" s="88">
        <v>28000</v>
      </c>
      <c r="G127" s="11">
        <f t="shared" si="1"/>
        <v>0</v>
      </c>
    </row>
    <row r="128" spans="1:7" ht="110.4" x14ac:dyDescent="0.25">
      <c r="A128" s="70" t="s">
        <v>169</v>
      </c>
      <c r="B128" s="92">
        <v>44623</v>
      </c>
      <c r="C128" s="70">
        <v>60627</v>
      </c>
      <c r="D128" s="94" t="s">
        <v>298</v>
      </c>
      <c r="E128" s="88">
        <v>120000</v>
      </c>
      <c r="F128" s="88"/>
      <c r="G128" s="11">
        <f t="shared" si="1"/>
        <v>120000</v>
      </c>
    </row>
    <row r="129" spans="1:7" x14ac:dyDescent="0.25">
      <c r="A129" s="70" t="s">
        <v>169</v>
      </c>
      <c r="B129" s="92">
        <v>44837</v>
      </c>
      <c r="C129" s="70"/>
      <c r="D129" s="90" t="s">
        <v>299</v>
      </c>
      <c r="E129" s="88"/>
      <c r="F129" s="88">
        <v>120000</v>
      </c>
      <c r="G129" s="11">
        <f t="shared" si="1"/>
        <v>0</v>
      </c>
    </row>
    <row r="130" spans="1:7" ht="110.4" x14ac:dyDescent="0.25">
      <c r="A130" s="70" t="s">
        <v>169</v>
      </c>
      <c r="B130" s="92">
        <v>44623</v>
      </c>
      <c r="C130" s="70">
        <v>60628</v>
      </c>
      <c r="D130" s="94" t="s">
        <v>300</v>
      </c>
      <c r="E130" s="88">
        <v>120000</v>
      </c>
      <c r="F130" s="88"/>
      <c r="G130" s="11">
        <f t="shared" si="1"/>
        <v>120000</v>
      </c>
    </row>
    <row r="131" spans="1:7" x14ac:dyDescent="0.25">
      <c r="A131" s="70" t="s">
        <v>169</v>
      </c>
      <c r="B131" s="92">
        <v>44837</v>
      </c>
      <c r="C131" s="70"/>
      <c r="D131" s="90" t="s">
        <v>301</v>
      </c>
      <c r="E131" s="88"/>
      <c r="F131" s="88">
        <v>120000</v>
      </c>
      <c r="G131" s="11">
        <f t="shared" si="1"/>
        <v>0</v>
      </c>
    </row>
    <row r="132" spans="1:7" ht="69" x14ac:dyDescent="0.25">
      <c r="A132" s="70" t="s">
        <v>169</v>
      </c>
      <c r="B132" s="92">
        <v>44807</v>
      </c>
      <c r="C132" s="70">
        <v>60637</v>
      </c>
      <c r="D132" s="94" t="s">
        <v>302</v>
      </c>
      <c r="E132" s="88">
        <v>14400</v>
      </c>
      <c r="F132" s="88"/>
      <c r="G132" s="11">
        <f t="shared" si="1"/>
        <v>14400</v>
      </c>
    </row>
    <row r="133" spans="1:7" x14ac:dyDescent="0.25">
      <c r="A133" s="70" t="s">
        <v>169</v>
      </c>
      <c r="B133" s="92">
        <v>44837</v>
      </c>
      <c r="C133" s="70"/>
      <c r="D133" s="90" t="s">
        <v>303</v>
      </c>
      <c r="E133" s="88"/>
      <c r="F133" s="88">
        <v>14400</v>
      </c>
      <c r="G133" s="11">
        <f t="shared" si="1"/>
        <v>0</v>
      </c>
    </row>
    <row r="134" spans="1:7" ht="82.8" x14ac:dyDescent="0.25">
      <c r="A134" s="70" t="s">
        <v>169</v>
      </c>
      <c r="B134" s="92">
        <v>44807</v>
      </c>
      <c r="C134" s="70">
        <v>60638</v>
      </c>
      <c r="D134" s="94" t="s">
        <v>304</v>
      </c>
      <c r="E134" s="88">
        <v>24400</v>
      </c>
      <c r="F134" s="88"/>
      <c r="G134" s="11">
        <f t="shared" si="1"/>
        <v>24400</v>
      </c>
    </row>
    <row r="135" spans="1:7" x14ac:dyDescent="0.25">
      <c r="A135" s="70" t="s">
        <v>169</v>
      </c>
      <c r="B135" s="92">
        <v>44868</v>
      </c>
      <c r="C135" s="70"/>
      <c r="D135" s="90" t="s">
        <v>305</v>
      </c>
      <c r="E135" s="88"/>
      <c r="F135" s="88">
        <v>24400</v>
      </c>
      <c r="G135" s="11">
        <f t="shared" si="1"/>
        <v>0</v>
      </c>
    </row>
    <row r="136" spans="1:7" ht="69" x14ac:dyDescent="0.25">
      <c r="A136" s="70" t="s">
        <v>169</v>
      </c>
      <c r="B136" s="70" t="s">
        <v>306</v>
      </c>
      <c r="C136" s="70">
        <v>60653</v>
      </c>
      <c r="D136" s="94" t="s">
        <v>307</v>
      </c>
      <c r="E136" s="88">
        <v>20800</v>
      </c>
      <c r="F136" s="88"/>
      <c r="G136" s="11">
        <f t="shared" si="1"/>
        <v>20800</v>
      </c>
    </row>
    <row r="137" spans="1:7" x14ac:dyDescent="0.25">
      <c r="A137" s="70" t="s">
        <v>169</v>
      </c>
      <c r="B137" s="70" t="s">
        <v>252</v>
      </c>
      <c r="C137" s="70"/>
      <c r="D137" s="90" t="s">
        <v>308</v>
      </c>
      <c r="E137" s="88"/>
      <c r="F137" s="88">
        <v>20800</v>
      </c>
      <c r="G137" s="11">
        <f t="shared" ref="G137:G200" si="2">G136+E137-F137</f>
        <v>0</v>
      </c>
    </row>
    <row r="138" spans="1:7" ht="69" x14ac:dyDescent="0.25">
      <c r="A138" s="70" t="s">
        <v>169</v>
      </c>
      <c r="B138" s="70" t="s">
        <v>306</v>
      </c>
      <c r="C138" s="70">
        <v>60654</v>
      </c>
      <c r="D138" s="95" t="s">
        <v>309</v>
      </c>
      <c r="E138" s="88">
        <v>47600</v>
      </c>
      <c r="F138" s="88"/>
      <c r="G138" s="11">
        <f t="shared" si="2"/>
        <v>47600</v>
      </c>
    </row>
    <row r="139" spans="1:7" x14ac:dyDescent="0.25">
      <c r="A139" s="70" t="s">
        <v>169</v>
      </c>
      <c r="B139" s="70" t="s">
        <v>310</v>
      </c>
      <c r="C139" s="70"/>
      <c r="D139" s="90" t="s">
        <v>311</v>
      </c>
      <c r="E139" s="88"/>
      <c r="F139" s="88">
        <v>47600</v>
      </c>
      <c r="G139" s="11">
        <f t="shared" si="2"/>
        <v>0</v>
      </c>
    </row>
    <row r="140" spans="1:7" ht="110.4" x14ac:dyDescent="0.25">
      <c r="A140" s="70" t="s">
        <v>169</v>
      </c>
      <c r="B140" s="70" t="s">
        <v>277</v>
      </c>
      <c r="C140" s="70">
        <v>60658</v>
      </c>
      <c r="D140" s="94" t="s">
        <v>312</v>
      </c>
      <c r="E140" s="88">
        <v>120000</v>
      </c>
      <c r="F140" s="88"/>
      <c r="G140" s="11">
        <f t="shared" si="2"/>
        <v>120000</v>
      </c>
    </row>
    <row r="141" spans="1:7" x14ac:dyDescent="0.25">
      <c r="A141" s="70" t="s">
        <v>169</v>
      </c>
      <c r="B141" s="70" t="s">
        <v>310</v>
      </c>
      <c r="C141" s="70"/>
      <c r="D141" s="90" t="s">
        <v>313</v>
      </c>
      <c r="E141" s="88"/>
      <c r="F141" s="88">
        <v>120000</v>
      </c>
      <c r="G141" s="11">
        <f t="shared" si="2"/>
        <v>0</v>
      </c>
    </row>
    <row r="142" spans="1:7" ht="96.6" x14ac:dyDescent="0.25">
      <c r="A142" s="70" t="s">
        <v>169</v>
      </c>
      <c r="B142" s="70" t="s">
        <v>277</v>
      </c>
      <c r="C142" s="70">
        <v>60659</v>
      </c>
      <c r="D142" s="94" t="s">
        <v>314</v>
      </c>
      <c r="E142" s="88">
        <v>36000</v>
      </c>
      <c r="F142" s="88"/>
      <c r="G142" s="11">
        <f t="shared" si="2"/>
        <v>36000</v>
      </c>
    </row>
    <row r="143" spans="1:7" x14ac:dyDescent="0.25">
      <c r="A143" s="70" t="s">
        <v>169</v>
      </c>
      <c r="B143" s="70" t="s">
        <v>252</v>
      </c>
      <c r="C143" s="70"/>
      <c r="D143" s="90" t="s">
        <v>315</v>
      </c>
      <c r="E143" s="88"/>
      <c r="F143" s="88">
        <v>36000</v>
      </c>
      <c r="G143" s="11">
        <f t="shared" si="2"/>
        <v>0</v>
      </c>
    </row>
    <row r="144" spans="1:7" ht="82.8" x14ac:dyDescent="0.25">
      <c r="A144" s="70" t="s">
        <v>169</v>
      </c>
      <c r="B144" s="70" t="s">
        <v>277</v>
      </c>
      <c r="C144" s="70">
        <v>60660</v>
      </c>
      <c r="D144" s="95" t="s">
        <v>316</v>
      </c>
      <c r="E144" s="88">
        <v>34000</v>
      </c>
      <c r="F144" s="88"/>
      <c r="G144" s="11">
        <f t="shared" si="2"/>
        <v>34000</v>
      </c>
    </row>
    <row r="145" spans="1:7" x14ac:dyDescent="0.25">
      <c r="A145" s="70" t="s">
        <v>169</v>
      </c>
      <c r="B145" s="70" t="s">
        <v>317</v>
      </c>
      <c r="C145" s="70"/>
      <c r="D145" s="90" t="s">
        <v>318</v>
      </c>
      <c r="E145" s="88"/>
      <c r="F145" s="88">
        <v>34000</v>
      </c>
      <c r="G145" s="11">
        <f t="shared" si="2"/>
        <v>0</v>
      </c>
    </row>
    <row r="146" spans="1:7" ht="55.2" x14ac:dyDescent="0.25">
      <c r="A146" s="70" t="s">
        <v>153</v>
      </c>
      <c r="B146" s="92">
        <v>44716</v>
      </c>
      <c r="C146" s="70">
        <v>73504382</v>
      </c>
      <c r="D146" s="97" t="s">
        <v>319</v>
      </c>
      <c r="E146" s="88">
        <v>11000</v>
      </c>
      <c r="F146" s="88"/>
      <c r="G146" s="11">
        <f t="shared" si="2"/>
        <v>11000</v>
      </c>
    </row>
    <row r="147" spans="1:7" x14ac:dyDescent="0.25">
      <c r="A147" s="70" t="s">
        <v>153</v>
      </c>
      <c r="B147" s="70" t="s">
        <v>320</v>
      </c>
      <c r="C147" s="70"/>
      <c r="D147" s="90" t="s">
        <v>321</v>
      </c>
      <c r="E147" s="88"/>
      <c r="F147" s="88">
        <v>11000</v>
      </c>
      <c r="G147" s="11">
        <f t="shared" si="2"/>
        <v>0</v>
      </c>
    </row>
    <row r="148" spans="1:7" ht="55.2" x14ac:dyDescent="0.25">
      <c r="A148" s="70" t="s">
        <v>153</v>
      </c>
      <c r="B148" s="70" t="s">
        <v>322</v>
      </c>
      <c r="C148" s="70">
        <v>73503403</v>
      </c>
      <c r="D148" s="97" t="s">
        <v>323</v>
      </c>
      <c r="E148" s="88">
        <v>33200</v>
      </c>
      <c r="F148" s="88"/>
      <c r="G148" s="11">
        <f t="shared" si="2"/>
        <v>33200</v>
      </c>
    </row>
    <row r="149" spans="1:7" x14ac:dyDescent="0.25">
      <c r="A149" s="70" t="s">
        <v>153</v>
      </c>
      <c r="B149" s="70" t="s">
        <v>324</v>
      </c>
      <c r="C149" s="70"/>
      <c r="D149" s="90" t="s">
        <v>325</v>
      </c>
      <c r="E149" s="88"/>
      <c r="F149" s="88">
        <v>33200</v>
      </c>
      <c r="G149" s="11">
        <f t="shared" si="2"/>
        <v>0</v>
      </c>
    </row>
    <row r="150" spans="1:7" ht="55.2" x14ac:dyDescent="0.25">
      <c r="A150" s="70" t="s">
        <v>153</v>
      </c>
      <c r="B150" s="70" t="s">
        <v>322</v>
      </c>
      <c r="C150" s="70">
        <v>73503414</v>
      </c>
      <c r="D150" s="97" t="s">
        <v>326</v>
      </c>
      <c r="E150" s="88">
        <v>321500</v>
      </c>
      <c r="F150" s="88"/>
      <c r="G150" s="11">
        <f t="shared" si="2"/>
        <v>321500</v>
      </c>
    </row>
    <row r="151" spans="1:7" x14ac:dyDescent="0.25">
      <c r="A151" s="70"/>
      <c r="B151" s="70" t="s">
        <v>327</v>
      </c>
      <c r="C151" s="70"/>
      <c r="D151" s="97" t="s">
        <v>328</v>
      </c>
      <c r="E151" s="88"/>
      <c r="F151" s="88">
        <v>321500</v>
      </c>
      <c r="G151" s="11">
        <f t="shared" si="2"/>
        <v>0</v>
      </c>
    </row>
    <row r="152" spans="1:7" ht="69" x14ac:dyDescent="0.25">
      <c r="A152" s="70" t="s">
        <v>153</v>
      </c>
      <c r="B152" s="70" t="s">
        <v>329</v>
      </c>
      <c r="C152" s="70">
        <v>73503415</v>
      </c>
      <c r="D152" s="97" t="s">
        <v>330</v>
      </c>
      <c r="E152" s="88">
        <v>10500</v>
      </c>
      <c r="F152" s="88"/>
      <c r="G152" s="11">
        <f t="shared" si="2"/>
        <v>10500</v>
      </c>
    </row>
    <row r="153" spans="1:7" x14ac:dyDescent="0.25">
      <c r="A153" s="70"/>
      <c r="B153" s="70" t="s">
        <v>267</v>
      </c>
      <c r="C153" s="70"/>
      <c r="D153" s="97" t="s">
        <v>331</v>
      </c>
      <c r="E153" s="88"/>
      <c r="F153" s="88">
        <v>10500</v>
      </c>
      <c r="G153" s="11">
        <f t="shared" si="2"/>
        <v>0</v>
      </c>
    </row>
    <row r="154" spans="1:7" ht="55.2" x14ac:dyDescent="0.25">
      <c r="A154" s="70" t="s">
        <v>153</v>
      </c>
      <c r="B154" s="70" t="s">
        <v>329</v>
      </c>
      <c r="C154" s="70">
        <v>73503416</v>
      </c>
      <c r="D154" s="97" t="s">
        <v>332</v>
      </c>
      <c r="E154" s="88">
        <v>49250</v>
      </c>
      <c r="F154" s="88"/>
      <c r="G154" s="11">
        <f t="shared" si="2"/>
        <v>49250</v>
      </c>
    </row>
    <row r="155" spans="1:7" x14ac:dyDescent="0.25">
      <c r="A155" s="70" t="s">
        <v>153</v>
      </c>
      <c r="B155" s="70" t="s">
        <v>324</v>
      </c>
      <c r="C155" s="70"/>
      <c r="D155" s="90" t="s">
        <v>333</v>
      </c>
      <c r="E155" s="88"/>
      <c r="F155" s="88">
        <v>49250</v>
      </c>
      <c r="G155" s="11">
        <f t="shared" si="2"/>
        <v>0</v>
      </c>
    </row>
    <row r="156" spans="1:7" ht="41.4" x14ac:dyDescent="0.25">
      <c r="A156" s="70" t="s">
        <v>153</v>
      </c>
      <c r="B156" s="70" t="s">
        <v>334</v>
      </c>
      <c r="C156" s="70">
        <v>73503433</v>
      </c>
      <c r="D156" s="97" t="s">
        <v>335</v>
      </c>
      <c r="E156" s="88">
        <v>8800</v>
      </c>
      <c r="F156" s="88"/>
      <c r="G156" s="11">
        <f t="shared" si="2"/>
        <v>8800</v>
      </c>
    </row>
    <row r="157" spans="1:7" x14ac:dyDescent="0.25">
      <c r="A157" s="70" t="s">
        <v>153</v>
      </c>
      <c r="B157" s="70" t="s">
        <v>324</v>
      </c>
      <c r="C157" s="70"/>
      <c r="D157" s="90" t="s">
        <v>336</v>
      </c>
      <c r="E157" s="88"/>
      <c r="F157" s="88">
        <v>8800</v>
      </c>
      <c r="G157" s="11">
        <f t="shared" si="2"/>
        <v>0</v>
      </c>
    </row>
    <row r="158" spans="1:7" ht="55.2" x14ac:dyDescent="0.25">
      <c r="A158" s="70" t="s">
        <v>158</v>
      </c>
      <c r="B158" s="92">
        <v>44685</v>
      </c>
      <c r="C158" s="70">
        <v>4271</v>
      </c>
      <c r="D158" s="96" t="s">
        <v>337</v>
      </c>
      <c r="E158" s="88">
        <v>36000</v>
      </c>
      <c r="F158" s="88"/>
      <c r="G158" s="11">
        <f t="shared" si="2"/>
        <v>36000</v>
      </c>
    </row>
    <row r="159" spans="1:7" x14ac:dyDescent="0.25">
      <c r="A159" s="70" t="s">
        <v>158</v>
      </c>
      <c r="B159" s="92">
        <v>44808</v>
      </c>
      <c r="C159" s="70"/>
      <c r="D159" s="90" t="s">
        <v>338</v>
      </c>
      <c r="E159" s="88"/>
      <c r="F159" s="88">
        <v>36000</v>
      </c>
      <c r="G159" s="11">
        <f t="shared" si="2"/>
        <v>0</v>
      </c>
    </row>
    <row r="160" spans="1:7" ht="41.4" x14ac:dyDescent="0.25">
      <c r="A160" s="70" t="s">
        <v>158</v>
      </c>
      <c r="B160" s="92">
        <v>44685</v>
      </c>
      <c r="C160" s="70">
        <v>4273</v>
      </c>
      <c r="D160" s="96" t="s">
        <v>339</v>
      </c>
      <c r="E160" s="88">
        <v>615433.89</v>
      </c>
      <c r="F160" s="88"/>
      <c r="G160" s="11">
        <f t="shared" si="2"/>
        <v>615433.89</v>
      </c>
    </row>
    <row r="161" spans="1:7" x14ac:dyDescent="0.25">
      <c r="A161" s="70" t="s">
        <v>158</v>
      </c>
      <c r="B161" s="92">
        <v>44746</v>
      </c>
      <c r="C161" s="70"/>
      <c r="D161" s="90" t="s">
        <v>340</v>
      </c>
      <c r="E161" s="88"/>
      <c r="F161" s="88">
        <v>615433.89</v>
      </c>
      <c r="G161" s="11">
        <f t="shared" si="2"/>
        <v>0</v>
      </c>
    </row>
    <row r="162" spans="1:7" ht="41.4" x14ac:dyDescent="0.25">
      <c r="A162" s="70" t="s">
        <v>158</v>
      </c>
      <c r="B162" s="92">
        <v>44685</v>
      </c>
      <c r="C162" s="70">
        <v>4274</v>
      </c>
      <c r="D162" s="96" t="s">
        <v>339</v>
      </c>
      <c r="E162" s="88">
        <v>552773.87</v>
      </c>
      <c r="F162" s="88"/>
      <c r="G162" s="11">
        <f t="shared" si="2"/>
        <v>552773.87</v>
      </c>
    </row>
    <row r="163" spans="1:7" x14ac:dyDescent="0.25">
      <c r="A163" s="70" t="s">
        <v>158</v>
      </c>
      <c r="B163" s="92">
        <v>44746</v>
      </c>
      <c r="C163" s="70"/>
      <c r="D163" s="90" t="s">
        <v>341</v>
      </c>
      <c r="E163" s="88"/>
      <c r="F163" s="88">
        <v>552773.87</v>
      </c>
      <c r="G163" s="11">
        <f t="shared" si="2"/>
        <v>0</v>
      </c>
    </row>
    <row r="164" spans="1:7" ht="41.4" x14ac:dyDescent="0.25">
      <c r="A164" s="70" t="s">
        <v>158</v>
      </c>
      <c r="B164" s="92">
        <v>44746</v>
      </c>
      <c r="C164" s="70">
        <v>4275</v>
      </c>
      <c r="D164" s="96" t="s">
        <v>342</v>
      </c>
      <c r="E164" s="88">
        <v>68788.37</v>
      </c>
      <c r="F164" s="88"/>
      <c r="G164" s="11">
        <f t="shared" si="2"/>
        <v>68788.37</v>
      </c>
    </row>
    <row r="165" spans="1:7" x14ac:dyDescent="0.25">
      <c r="A165" s="70" t="s">
        <v>158</v>
      </c>
      <c r="B165" s="92">
        <v>44777</v>
      </c>
      <c r="C165" s="70"/>
      <c r="D165" s="90" t="s">
        <v>343</v>
      </c>
      <c r="E165" s="88"/>
      <c r="F165" s="88">
        <v>68788.37</v>
      </c>
      <c r="G165" s="11">
        <f t="shared" si="2"/>
        <v>0</v>
      </c>
    </row>
    <row r="166" spans="1:7" ht="55.2" x14ac:dyDescent="0.25">
      <c r="A166" s="70" t="s">
        <v>158</v>
      </c>
      <c r="B166" s="70" t="s">
        <v>329</v>
      </c>
      <c r="C166" s="70">
        <v>4293</v>
      </c>
      <c r="D166" s="96" t="s">
        <v>344</v>
      </c>
      <c r="E166" s="88">
        <v>461932.38</v>
      </c>
      <c r="F166" s="88"/>
      <c r="G166" s="11">
        <f t="shared" si="2"/>
        <v>461932.38</v>
      </c>
    </row>
    <row r="167" spans="1:7" x14ac:dyDescent="0.25">
      <c r="A167" s="70" t="s">
        <v>158</v>
      </c>
      <c r="B167" s="70" t="s">
        <v>345</v>
      </c>
      <c r="C167" s="70"/>
      <c r="D167" s="90" t="s">
        <v>346</v>
      </c>
      <c r="E167" s="88"/>
      <c r="F167" s="88">
        <v>461932.38</v>
      </c>
      <c r="G167" s="11">
        <f t="shared" si="2"/>
        <v>0</v>
      </c>
    </row>
    <row r="168" spans="1:7" ht="41.4" x14ac:dyDescent="0.25">
      <c r="A168" s="70" t="s">
        <v>158</v>
      </c>
      <c r="B168" s="70" t="s">
        <v>329</v>
      </c>
      <c r="C168" s="70">
        <v>4294</v>
      </c>
      <c r="D168" s="96" t="s">
        <v>347</v>
      </c>
      <c r="E168" s="88">
        <v>405966.16</v>
      </c>
      <c r="F168" s="88"/>
      <c r="G168" s="11">
        <f t="shared" si="2"/>
        <v>405966.16</v>
      </c>
    </row>
    <row r="169" spans="1:7" x14ac:dyDescent="0.25">
      <c r="A169" s="70" t="s">
        <v>158</v>
      </c>
      <c r="B169" s="70" t="s">
        <v>345</v>
      </c>
      <c r="C169" s="70"/>
      <c r="D169" s="90" t="s">
        <v>348</v>
      </c>
      <c r="E169" s="88"/>
      <c r="F169" s="88">
        <v>405966.16</v>
      </c>
      <c r="G169" s="11">
        <f t="shared" si="2"/>
        <v>0</v>
      </c>
    </row>
    <row r="170" spans="1:7" ht="41.4" x14ac:dyDescent="0.25">
      <c r="A170" s="70" t="s">
        <v>158</v>
      </c>
      <c r="B170" s="70" t="s">
        <v>329</v>
      </c>
      <c r="C170" s="70">
        <v>4295</v>
      </c>
      <c r="D170" s="96" t="s">
        <v>349</v>
      </c>
      <c r="E170" s="88">
        <v>54795.92</v>
      </c>
      <c r="F170" s="88"/>
      <c r="G170" s="11">
        <f t="shared" si="2"/>
        <v>54795.92</v>
      </c>
    </row>
    <row r="171" spans="1:7" x14ac:dyDescent="0.25">
      <c r="A171" s="70" t="s">
        <v>158</v>
      </c>
      <c r="B171" s="70" t="s">
        <v>345</v>
      </c>
      <c r="C171" s="70"/>
      <c r="D171" s="90" t="s">
        <v>350</v>
      </c>
      <c r="E171" s="88"/>
      <c r="F171" s="88">
        <v>54795.92</v>
      </c>
      <c r="G171" s="11">
        <f t="shared" si="2"/>
        <v>0</v>
      </c>
    </row>
    <row r="172" spans="1:7" ht="41.4" x14ac:dyDescent="0.25">
      <c r="A172" s="70" t="s">
        <v>158</v>
      </c>
      <c r="B172" s="70" t="s">
        <v>351</v>
      </c>
      <c r="C172" s="70">
        <v>4297</v>
      </c>
      <c r="D172" s="96" t="s">
        <v>352</v>
      </c>
      <c r="E172" s="93">
        <v>229500</v>
      </c>
      <c r="F172" s="93"/>
      <c r="G172" s="11">
        <f t="shared" si="2"/>
        <v>229500</v>
      </c>
    </row>
    <row r="173" spans="1:7" x14ac:dyDescent="0.25">
      <c r="A173" s="70" t="s">
        <v>158</v>
      </c>
      <c r="B173" s="92">
        <v>44870</v>
      </c>
      <c r="C173" s="70"/>
      <c r="D173" s="96" t="s">
        <v>353</v>
      </c>
      <c r="E173" s="93"/>
      <c r="F173" s="93">
        <v>218250</v>
      </c>
      <c r="G173" s="11">
        <f t="shared" si="2"/>
        <v>11250</v>
      </c>
    </row>
    <row r="174" spans="1:7" ht="27.6" x14ac:dyDescent="0.25">
      <c r="A174" s="70" t="s">
        <v>158</v>
      </c>
      <c r="B174" s="92"/>
      <c r="C174" s="70"/>
      <c r="D174" s="96" t="s">
        <v>354</v>
      </c>
      <c r="E174" s="93"/>
      <c r="F174" s="93">
        <v>11250</v>
      </c>
      <c r="G174" s="11">
        <f t="shared" si="2"/>
        <v>0</v>
      </c>
    </row>
    <row r="175" spans="1:7" ht="82.8" x14ac:dyDescent="0.25">
      <c r="A175" s="70" t="s">
        <v>169</v>
      </c>
      <c r="B175" s="92">
        <v>44899</v>
      </c>
      <c r="C175" s="70">
        <v>60738</v>
      </c>
      <c r="D175" s="94" t="s">
        <v>355</v>
      </c>
      <c r="E175" s="88">
        <v>14800</v>
      </c>
      <c r="F175" s="88"/>
      <c r="G175" s="11">
        <f t="shared" si="2"/>
        <v>14800</v>
      </c>
    </row>
    <row r="176" spans="1:7" x14ac:dyDescent="0.25">
      <c r="A176" s="70" t="s">
        <v>169</v>
      </c>
      <c r="B176" s="70" t="s">
        <v>322</v>
      </c>
      <c r="C176" s="70"/>
      <c r="D176" s="90" t="s">
        <v>356</v>
      </c>
      <c r="E176" s="88"/>
      <c r="F176" s="88">
        <v>14800</v>
      </c>
      <c r="G176" s="11">
        <f t="shared" si="2"/>
        <v>0</v>
      </c>
    </row>
    <row r="177" spans="1:7" ht="55.2" x14ac:dyDescent="0.25">
      <c r="A177" s="70" t="s">
        <v>169</v>
      </c>
      <c r="B177" s="92">
        <v>44899</v>
      </c>
      <c r="C177" s="70">
        <v>60739</v>
      </c>
      <c r="D177" s="94" t="s">
        <v>357</v>
      </c>
      <c r="E177" s="88">
        <v>36000</v>
      </c>
      <c r="F177" s="88"/>
      <c r="G177" s="11">
        <f t="shared" si="2"/>
        <v>36000</v>
      </c>
    </row>
    <row r="178" spans="1:7" x14ac:dyDescent="0.25">
      <c r="A178" s="70" t="s">
        <v>169</v>
      </c>
      <c r="B178" s="70" t="s">
        <v>334</v>
      </c>
      <c r="C178" s="70"/>
      <c r="D178" s="90" t="s">
        <v>358</v>
      </c>
      <c r="E178" s="88"/>
      <c r="F178" s="88">
        <v>36000</v>
      </c>
      <c r="G178" s="11">
        <f t="shared" si="2"/>
        <v>0</v>
      </c>
    </row>
    <row r="179" spans="1:7" ht="69" x14ac:dyDescent="0.25">
      <c r="A179" s="70" t="s">
        <v>169</v>
      </c>
      <c r="B179" s="70" t="s">
        <v>359</v>
      </c>
      <c r="C179" s="70">
        <v>60759</v>
      </c>
      <c r="D179" s="94" t="s">
        <v>360</v>
      </c>
      <c r="E179" s="88">
        <v>47600</v>
      </c>
      <c r="F179" s="88"/>
      <c r="G179" s="11">
        <f t="shared" si="2"/>
        <v>47600</v>
      </c>
    </row>
    <row r="180" spans="1:7" x14ac:dyDescent="0.25">
      <c r="A180" s="70" t="s">
        <v>169</v>
      </c>
      <c r="B180" s="70" t="s">
        <v>334</v>
      </c>
      <c r="C180" s="70"/>
      <c r="D180" s="90" t="s">
        <v>361</v>
      </c>
      <c r="E180" s="88"/>
      <c r="F180" s="88">
        <v>47600</v>
      </c>
      <c r="G180" s="11">
        <f t="shared" si="2"/>
        <v>0</v>
      </c>
    </row>
    <row r="181" spans="1:7" ht="82.8" x14ac:dyDescent="0.25">
      <c r="A181" s="70" t="s">
        <v>169</v>
      </c>
      <c r="B181" s="70" t="s">
        <v>359</v>
      </c>
      <c r="C181" s="70">
        <v>60760</v>
      </c>
      <c r="D181" s="94" t="s">
        <v>362</v>
      </c>
      <c r="E181" s="88">
        <v>34000</v>
      </c>
      <c r="F181" s="88"/>
      <c r="G181" s="11">
        <f t="shared" si="2"/>
        <v>34000</v>
      </c>
    </row>
    <row r="182" spans="1:7" x14ac:dyDescent="0.25">
      <c r="A182" s="70" t="s">
        <v>169</v>
      </c>
      <c r="B182" s="70" t="s">
        <v>351</v>
      </c>
      <c r="C182" s="70"/>
      <c r="D182" s="90" t="s">
        <v>363</v>
      </c>
      <c r="E182" s="88"/>
      <c r="F182" s="88">
        <v>34000</v>
      </c>
      <c r="G182" s="11">
        <f t="shared" si="2"/>
        <v>0</v>
      </c>
    </row>
    <row r="183" spans="1:7" ht="69" x14ac:dyDescent="0.25">
      <c r="A183" s="70" t="s">
        <v>169</v>
      </c>
      <c r="B183" s="70" t="s">
        <v>359</v>
      </c>
      <c r="C183" s="70">
        <v>60761</v>
      </c>
      <c r="D183" s="94" t="s">
        <v>364</v>
      </c>
      <c r="E183" s="88">
        <v>20800</v>
      </c>
      <c r="F183" s="88"/>
      <c r="G183" s="11">
        <f t="shared" si="2"/>
        <v>20800</v>
      </c>
    </row>
    <row r="184" spans="1:7" x14ac:dyDescent="0.25">
      <c r="A184" s="70" t="s">
        <v>169</v>
      </c>
      <c r="B184" s="70" t="s">
        <v>334</v>
      </c>
      <c r="C184" s="70"/>
      <c r="D184" s="90" t="s">
        <v>365</v>
      </c>
      <c r="E184" s="88"/>
      <c r="F184" s="88">
        <v>20800</v>
      </c>
      <c r="G184" s="11">
        <f t="shared" si="2"/>
        <v>0</v>
      </c>
    </row>
    <row r="185" spans="1:7" ht="41.4" x14ac:dyDescent="0.25">
      <c r="A185" s="70" t="s">
        <v>153</v>
      </c>
      <c r="B185" s="70" t="s">
        <v>366</v>
      </c>
      <c r="C185" s="70">
        <v>73503470</v>
      </c>
      <c r="D185" s="97" t="s">
        <v>367</v>
      </c>
      <c r="E185" s="88">
        <v>74998</v>
      </c>
      <c r="F185" s="88"/>
      <c r="G185" s="11">
        <f t="shared" si="2"/>
        <v>74998</v>
      </c>
    </row>
    <row r="186" spans="1:7" x14ac:dyDescent="0.25">
      <c r="A186" s="70" t="s">
        <v>153</v>
      </c>
      <c r="B186" s="70" t="s">
        <v>188</v>
      </c>
      <c r="C186" s="70"/>
      <c r="D186" s="90" t="s">
        <v>368</v>
      </c>
      <c r="E186" s="88"/>
      <c r="F186" s="88">
        <v>74998</v>
      </c>
      <c r="G186" s="11">
        <f t="shared" si="2"/>
        <v>0</v>
      </c>
    </row>
    <row r="187" spans="1:7" ht="41.4" x14ac:dyDescent="0.25">
      <c r="A187" s="70" t="s">
        <v>153</v>
      </c>
      <c r="B187" s="70" t="s">
        <v>366</v>
      </c>
      <c r="C187" s="70">
        <v>73503471</v>
      </c>
      <c r="D187" s="97" t="s">
        <v>369</v>
      </c>
      <c r="E187" s="88">
        <v>28600</v>
      </c>
      <c r="F187" s="88"/>
      <c r="G187" s="11">
        <f t="shared" si="2"/>
        <v>28600</v>
      </c>
    </row>
    <row r="188" spans="1:7" x14ac:dyDescent="0.25">
      <c r="A188" s="70" t="s">
        <v>153</v>
      </c>
      <c r="B188" s="70" t="s">
        <v>188</v>
      </c>
      <c r="C188" s="70"/>
      <c r="D188" s="90" t="s">
        <v>370</v>
      </c>
      <c r="E188" s="88"/>
      <c r="F188" s="88">
        <v>28600</v>
      </c>
      <c r="G188" s="11">
        <f t="shared" si="2"/>
        <v>0</v>
      </c>
    </row>
    <row r="189" spans="1:7" ht="55.2" x14ac:dyDescent="0.25">
      <c r="A189" s="70" t="s">
        <v>153</v>
      </c>
      <c r="B189" s="70" t="s">
        <v>366</v>
      </c>
      <c r="C189" s="70">
        <v>73503472</v>
      </c>
      <c r="D189" s="97" t="s">
        <v>371</v>
      </c>
      <c r="E189" s="88">
        <v>24400</v>
      </c>
      <c r="F189" s="88"/>
      <c r="G189" s="11">
        <f t="shared" si="2"/>
        <v>24400</v>
      </c>
    </row>
    <row r="190" spans="1:7" x14ac:dyDescent="0.25">
      <c r="A190" s="70" t="s">
        <v>153</v>
      </c>
      <c r="B190" s="70" t="s">
        <v>188</v>
      </c>
      <c r="C190" s="70"/>
      <c r="D190" s="90" t="s">
        <v>372</v>
      </c>
      <c r="E190" s="88"/>
      <c r="F190" s="88">
        <v>24400</v>
      </c>
      <c r="G190" s="11">
        <f t="shared" si="2"/>
        <v>0</v>
      </c>
    </row>
    <row r="191" spans="1:7" ht="41.4" x14ac:dyDescent="0.25">
      <c r="A191" s="70" t="s">
        <v>153</v>
      </c>
      <c r="B191" s="70" t="s">
        <v>373</v>
      </c>
      <c r="C191" s="70">
        <v>73503474</v>
      </c>
      <c r="D191" s="97" t="s">
        <v>374</v>
      </c>
      <c r="E191" s="88">
        <v>20500</v>
      </c>
      <c r="F191" s="88"/>
      <c r="G191" s="11">
        <f t="shared" si="2"/>
        <v>20500</v>
      </c>
    </row>
    <row r="192" spans="1:7" x14ac:dyDescent="0.25">
      <c r="A192" s="70" t="s">
        <v>153</v>
      </c>
      <c r="B192" s="70" t="s">
        <v>188</v>
      </c>
      <c r="C192" s="70"/>
      <c r="D192" s="90" t="s">
        <v>375</v>
      </c>
      <c r="E192" s="88"/>
      <c r="F192" s="88">
        <v>20500</v>
      </c>
      <c r="G192" s="11">
        <f t="shared" si="2"/>
        <v>0</v>
      </c>
    </row>
    <row r="193" spans="1:7" ht="55.2" x14ac:dyDescent="0.25">
      <c r="A193" s="70" t="s">
        <v>153</v>
      </c>
      <c r="B193" s="70" t="s">
        <v>373</v>
      </c>
      <c r="C193" s="70">
        <v>73503475</v>
      </c>
      <c r="D193" s="97" t="s">
        <v>376</v>
      </c>
      <c r="E193" s="88">
        <v>101500</v>
      </c>
      <c r="F193" s="88"/>
      <c r="G193" s="11">
        <f t="shared" si="2"/>
        <v>101500</v>
      </c>
    </row>
    <row r="194" spans="1:7" x14ac:dyDescent="0.25">
      <c r="A194" s="70" t="s">
        <v>153</v>
      </c>
      <c r="B194" s="70" t="s">
        <v>188</v>
      </c>
      <c r="C194" s="70"/>
      <c r="D194" s="90" t="s">
        <v>377</v>
      </c>
      <c r="E194" s="88"/>
      <c r="F194" s="88">
        <v>101500</v>
      </c>
      <c r="G194" s="11">
        <f t="shared" si="2"/>
        <v>0</v>
      </c>
    </row>
    <row r="195" spans="1:7" ht="41.4" x14ac:dyDescent="0.25">
      <c r="A195" s="70" t="s">
        <v>158</v>
      </c>
      <c r="B195" s="92">
        <v>44686</v>
      </c>
      <c r="C195" s="70">
        <v>4308</v>
      </c>
      <c r="D195" s="96" t="s">
        <v>378</v>
      </c>
      <c r="E195" s="88">
        <v>525391.94999999995</v>
      </c>
      <c r="F195" s="88"/>
      <c r="G195" s="11">
        <f t="shared" si="2"/>
        <v>525391.94999999995</v>
      </c>
    </row>
    <row r="196" spans="1:7" x14ac:dyDescent="0.25">
      <c r="A196" s="70" t="s">
        <v>158</v>
      </c>
      <c r="B196" s="92">
        <v>44839</v>
      </c>
      <c r="C196" s="70"/>
      <c r="D196" s="90" t="s">
        <v>379</v>
      </c>
      <c r="E196" s="88"/>
      <c r="F196" s="88">
        <v>525391.94999999995</v>
      </c>
      <c r="G196" s="11">
        <f t="shared" si="2"/>
        <v>0</v>
      </c>
    </row>
    <row r="197" spans="1:7" ht="41.4" x14ac:dyDescent="0.25">
      <c r="A197" s="70" t="s">
        <v>158</v>
      </c>
      <c r="B197" s="92">
        <v>44686</v>
      </c>
      <c r="C197" s="70">
        <v>4309</v>
      </c>
      <c r="D197" s="96" t="s">
        <v>380</v>
      </c>
      <c r="E197" s="88">
        <v>59372.03</v>
      </c>
      <c r="F197" s="88"/>
      <c r="G197" s="11">
        <f t="shared" si="2"/>
        <v>59372.03</v>
      </c>
    </row>
    <row r="198" spans="1:7" x14ac:dyDescent="0.25">
      <c r="A198" s="70" t="s">
        <v>158</v>
      </c>
      <c r="B198" s="92">
        <v>44839</v>
      </c>
      <c r="C198" s="70"/>
      <c r="D198" s="90" t="s">
        <v>381</v>
      </c>
      <c r="E198" s="88"/>
      <c r="F198" s="88">
        <v>59372.03</v>
      </c>
      <c r="G198" s="11">
        <f t="shared" si="2"/>
        <v>0</v>
      </c>
    </row>
    <row r="199" spans="1:7" ht="41.4" x14ac:dyDescent="0.25">
      <c r="A199" s="70" t="s">
        <v>158</v>
      </c>
      <c r="B199" s="92">
        <v>44686</v>
      </c>
      <c r="C199" s="70">
        <v>4310</v>
      </c>
      <c r="D199" s="96" t="s">
        <v>382</v>
      </c>
      <c r="E199" s="88">
        <v>477117.83</v>
      </c>
      <c r="F199" s="88"/>
      <c r="G199" s="11">
        <f t="shared" si="2"/>
        <v>477117.83</v>
      </c>
    </row>
    <row r="200" spans="1:7" x14ac:dyDescent="0.25">
      <c r="A200" s="70" t="s">
        <v>158</v>
      </c>
      <c r="B200" s="92">
        <v>44839</v>
      </c>
      <c r="C200" s="70"/>
      <c r="D200" s="90" t="s">
        <v>383</v>
      </c>
      <c r="E200" s="88"/>
      <c r="F200" s="88">
        <v>477117.83</v>
      </c>
      <c r="G200" s="11">
        <f t="shared" si="2"/>
        <v>0</v>
      </c>
    </row>
    <row r="201" spans="1:7" ht="27.6" x14ac:dyDescent="0.25">
      <c r="A201" s="70" t="s">
        <v>158</v>
      </c>
      <c r="B201" s="92">
        <v>44900</v>
      </c>
      <c r="C201" s="70">
        <v>4315</v>
      </c>
      <c r="D201" s="96" t="s">
        <v>384</v>
      </c>
      <c r="E201" s="88">
        <v>23750</v>
      </c>
      <c r="F201" s="88"/>
      <c r="G201" s="11">
        <f t="shared" ref="G201:G264" si="3">G200+E201-F201</f>
        <v>23750</v>
      </c>
    </row>
    <row r="202" spans="1:7" x14ac:dyDescent="0.25">
      <c r="A202" s="70" t="s">
        <v>158</v>
      </c>
      <c r="B202" s="70" t="s">
        <v>385</v>
      </c>
      <c r="C202" s="70"/>
      <c r="D202" s="90" t="s">
        <v>386</v>
      </c>
      <c r="E202" s="88"/>
      <c r="F202" s="88">
        <v>23750</v>
      </c>
      <c r="G202" s="11">
        <f t="shared" si="3"/>
        <v>0</v>
      </c>
    </row>
    <row r="203" spans="1:7" ht="41.4" x14ac:dyDescent="0.25">
      <c r="A203" s="70" t="s">
        <v>158</v>
      </c>
      <c r="B203" s="70" t="s">
        <v>366</v>
      </c>
      <c r="C203" s="70">
        <v>4334</v>
      </c>
      <c r="D203" s="96" t="s">
        <v>387</v>
      </c>
      <c r="E203" s="88">
        <v>20000</v>
      </c>
      <c r="F203" s="88"/>
      <c r="G203" s="11">
        <f t="shared" si="3"/>
        <v>20000</v>
      </c>
    </row>
    <row r="204" spans="1:7" x14ac:dyDescent="0.25">
      <c r="A204" s="70"/>
      <c r="B204" s="92">
        <v>44872</v>
      </c>
      <c r="C204" s="70"/>
      <c r="D204" s="96" t="s">
        <v>388</v>
      </c>
      <c r="E204" s="88"/>
      <c r="F204" s="88">
        <v>20000</v>
      </c>
      <c r="G204" s="11">
        <f t="shared" si="3"/>
        <v>0</v>
      </c>
    </row>
    <row r="205" spans="1:7" ht="41.4" x14ac:dyDescent="0.25">
      <c r="A205" s="70" t="s">
        <v>158</v>
      </c>
      <c r="B205" s="70" t="s">
        <v>366</v>
      </c>
      <c r="C205" s="70">
        <v>4335</v>
      </c>
      <c r="D205" s="96" t="s">
        <v>389</v>
      </c>
      <c r="E205" s="88">
        <v>47625.14</v>
      </c>
      <c r="F205" s="88"/>
      <c r="G205" s="11">
        <f t="shared" si="3"/>
        <v>47625.14</v>
      </c>
    </row>
    <row r="206" spans="1:7" x14ac:dyDescent="0.25">
      <c r="A206" s="70" t="s">
        <v>158</v>
      </c>
      <c r="B206" s="70" t="s">
        <v>373</v>
      </c>
      <c r="C206" s="70"/>
      <c r="D206" s="90" t="s">
        <v>390</v>
      </c>
      <c r="E206" s="88"/>
      <c r="F206" s="88">
        <v>47625.14</v>
      </c>
      <c r="G206" s="11">
        <f t="shared" si="3"/>
        <v>0</v>
      </c>
    </row>
    <row r="207" spans="1:7" ht="41.4" x14ac:dyDescent="0.25">
      <c r="A207" s="70" t="s">
        <v>158</v>
      </c>
      <c r="B207" s="70" t="s">
        <v>366</v>
      </c>
      <c r="C207" s="70">
        <v>4336</v>
      </c>
      <c r="D207" s="96" t="s">
        <v>391</v>
      </c>
      <c r="E207" s="88">
        <v>438611.98</v>
      </c>
      <c r="F207" s="88"/>
      <c r="G207" s="11">
        <f t="shared" si="3"/>
        <v>438611.98</v>
      </c>
    </row>
    <row r="208" spans="1:7" x14ac:dyDescent="0.25">
      <c r="A208" s="70" t="s">
        <v>158</v>
      </c>
      <c r="B208" s="70" t="s">
        <v>373</v>
      </c>
      <c r="C208" s="70"/>
      <c r="D208" s="90" t="s">
        <v>392</v>
      </c>
      <c r="E208" s="88"/>
      <c r="F208" s="88">
        <v>438611.98</v>
      </c>
      <c r="G208" s="11">
        <f t="shared" si="3"/>
        <v>0</v>
      </c>
    </row>
    <row r="209" spans="1:7" ht="41.4" x14ac:dyDescent="0.25">
      <c r="A209" s="70" t="s">
        <v>158</v>
      </c>
      <c r="B209" s="70" t="s">
        <v>366</v>
      </c>
      <c r="C209" s="70">
        <v>4338</v>
      </c>
      <c r="D209" s="96" t="s">
        <v>393</v>
      </c>
      <c r="E209" s="88">
        <v>357880.88</v>
      </c>
      <c r="F209" s="88"/>
      <c r="G209" s="11">
        <f t="shared" si="3"/>
        <v>357880.88</v>
      </c>
    </row>
    <row r="210" spans="1:7" x14ac:dyDescent="0.25">
      <c r="A210" s="70" t="s">
        <v>158</v>
      </c>
      <c r="B210" s="70" t="s">
        <v>373</v>
      </c>
      <c r="C210" s="70"/>
      <c r="D210" s="90" t="s">
        <v>394</v>
      </c>
      <c r="E210" s="88"/>
      <c r="F210" s="88">
        <v>357880.88</v>
      </c>
      <c r="G210" s="11">
        <f t="shared" si="3"/>
        <v>0</v>
      </c>
    </row>
    <row r="211" spans="1:7" ht="82.8" x14ac:dyDescent="0.25">
      <c r="A211" s="70" t="s">
        <v>169</v>
      </c>
      <c r="B211" s="92">
        <v>44656</v>
      </c>
      <c r="C211" s="70">
        <v>60776</v>
      </c>
      <c r="D211" s="94" t="s">
        <v>395</v>
      </c>
      <c r="E211" s="88">
        <v>26800</v>
      </c>
      <c r="F211" s="88"/>
      <c r="G211" s="11">
        <f t="shared" si="3"/>
        <v>26800</v>
      </c>
    </row>
    <row r="212" spans="1:7" x14ac:dyDescent="0.25">
      <c r="A212" s="70" t="s">
        <v>169</v>
      </c>
      <c r="B212" s="92">
        <v>44839</v>
      </c>
      <c r="C212" s="70"/>
      <c r="D212" s="90" t="s">
        <v>396</v>
      </c>
      <c r="E212" s="88"/>
      <c r="F212" s="88">
        <v>26800</v>
      </c>
      <c r="G212" s="11">
        <f t="shared" si="3"/>
        <v>0</v>
      </c>
    </row>
    <row r="213" spans="1:7" ht="69" x14ac:dyDescent="0.25">
      <c r="A213" s="70" t="s">
        <v>169</v>
      </c>
      <c r="B213" s="70" t="s">
        <v>373</v>
      </c>
      <c r="C213" s="70">
        <v>60810</v>
      </c>
      <c r="D213" s="94" t="s">
        <v>397</v>
      </c>
      <c r="E213" s="88">
        <v>26800</v>
      </c>
      <c r="F213" s="88"/>
      <c r="G213" s="11">
        <f t="shared" si="3"/>
        <v>26800</v>
      </c>
    </row>
    <row r="214" spans="1:7" x14ac:dyDescent="0.25">
      <c r="A214" s="70" t="s">
        <v>169</v>
      </c>
      <c r="B214" s="70" t="s">
        <v>398</v>
      </c>
      <c r="C214" s="70"/>
      <c r="D214" s="90" t="s">
        <v>399</v>
      </c>
      <c r="E214" s="88"/>
      <c r="F214" s="88">
        <v>26800</v>
      </c>
      <c r="G214" s="11">
        <f t="shared" si="3"/>
        <v>0</v>
      </c>
    </row>
    <row r="215" spans="1:7" ht="69" x14ac:dyDescent="0.25">
      <c r="A215" s="70" t="s">
        <v>169</v>
      </c>
      <c r="B215" s="70" t="s">
        <v>373</v>
      </c>
      <c r="C215" s="70">
        <v>60811</v>
      </c>
      <c r="D215" s="94" t="s">
        <v>400</v>
      </c>
      <c r="E215" s="88">
        <v>20800</v>
      </c>
      <c r="F215" s="88"/>
      <c r="G215" s="11">
        <f t="shared" si="3"/>
        <v>20800</v>
      </c>
    </row>
    <row r="216" spans="1:7" x14ac:dyDescent="0.25">
      <c r="A216" s="70" t="s">
        <v>169</v>
      </c>
      <c r="B216" s="70" t="s">
        <v>398</v>
      </c>
      <c r="C216" s="70"/>
      <c r="D216" s="90" t="s">
        <v>401</v>
      </c>
      <c r="E216" s="88"/>
      <c r="F216" s="88">
        <v>20800</v>
      </c>
      <c r="G216" s="11">
        <f t="shared" si="3"/>
        <v>0</v>
      </c>
    </row>
    <row r="217" spans="1:7" ht="110.4" x14ac:dyDescent="0.25">
      <c r="A217" s="70" t="s">
        <v>169</v>
      </c>
      <c r="B217" s="70" t="s">
        <v>402</v>
      </c>
      <c r="C217" s="70">
        <v>60850</v>
      </c>
      <c r="D217" s="94" t="s">
        <v>403</v>
      </c>
      <c r="E217" s="88">
        <v>120000</v>
      </c>
      <c r="F217" s="88"/>
      <c r="G217" s="11">
        <f t="shared" si="3"/>
        <v>120000</v>
      </c>
    </row>
    <row r="218" spans="1:7" x14ac:dyDescent="0.25">
      <c r="A218" s="70" t="s">
        <v>169</v>
      </c>
      <c r="B218" s="70" t="s">
        <v>188</v>
      </c>
      <c r="C218" s="70"/>
      <c r="D218" s="90" t="s">
        <v>404</v>
      </c>
      <c r="E218" s="88"/>
      <c r="F218" s="88">
        <v>120000</v>
      </c>
      <c r="G218" s="11">
        <f t="shared" si="3"/>
        <v>0</v>
      </c>
    </row>
    <row r="219" spans="1:7" ht="41.4" x14ac:dyDescent="0.25">
      <c r="A219" s="70" t="s">
        <v>153</v>
      </c>
      <c r="B219" s="92">
        <v>44598</v>
      </c>
      <c r="C219" s="70">
        <v>73503514</v>
      </c>
      <c r="D219" s="97" t="s">
        <v>405</v>
      </c>
      <c r="E219" s="88">
        <v>30000</v>
      </c>
      <c r="F219" s="88"/>
      <c r="G219" s="11">
        <f t="shared" si="3"/>
        <v>30000</v>
      </c>
    </row>
    <row r="220" spans="1:7" x14ac:dyDescent="0.25">
      <c r="A220" s="70" t="s">
        <v>153</v>
      </c>
      <c r="B220" s="92">
        <v>44810</v>
      </c>
      <c r="C220" s="70"/>
      <c r="D220" s="90" t="s">
        <v>406</v>
      </c>
      <c r="E220" s="88"/>
      <c r="F220" s="88">
        <v>30000</v>
      </c>
      <c r="G220" s="11">
        <f t="shared" si="3"/>
        <v>0</v>
      </c>
    </row>
    <row r="221" spans="1:7" ht="82.8" x14ac:dyDescent="0.25">
      <c r="A221" s="70" t="s">
        <v>153</v>
      </c>
      <c r="B221" s="92">
        <v>44598</v>
      </c>
      <c r="C221" s="70">
        <v>73503515</v>
      </c>
      <c r="D221" s="97" t="s">
        <v>407</v>
      </c>
      <c r="E221" s="88">
        <v>6750</v>
      </c>
      <c r="F221" s="88"/>
      <c r="G221" s="11">
        <f t="shared" si="3"/>
        <v>6750</v>
      </c>
    </row>
    <row r="222" spans="1:7" x14ac:dyDescent="0.25">
      <c r="A222" s="70"/>
      <c r="B222" s="92">
        <v>44872</v>
      </c>
      <c r="C222" s="70"/>
      <c r="D222" s="97" t="s">
        <v>408</v>
      </c>
      <c r="E222" s="88"/>
      <c r="F222" s="88">
        <v>6750</v>
      </c>
      <c r="G222" s="11">
        <f t="shared" si="3"/>
        <v>0</v>
      </c>
    </row>
    <row r="223" spans="1:7" ht="55.2" x14ac:dyDescent="0.25">
      <c r="A223" s="70" t="s">
        <v>153</v>
      </c>
      <c r="B223" s="92">
        <v>44598</v>
      </c>
      <c r="C223" s="70">
        <v>73503516</v>
      </c>
      <c r="D223" s="97" t="s">
        <v>409</v>
      </c>
      <c r="E223" s="88">
        <v>10500</v>
      </c>
      <c r="F223" s="88"/>
      <c r="G223" s="11">
        <f t="shared" si="3"/>
        <v>10500</v>
      </c>
    </row>
    <row r="224" spans="1:7" x14ac:dyDescent="0.25">
      <c r="A224" s="70" t="s">
        <v>153</v>
      </c>
      <c r="B224" s="92">
        <v>44810</v>
      </c>
      <c r="C224" s="70"/>
      <c r="D224" s="90" t="s">
        <v>410</v>
      </c>
      <c r="E224" s="88"/>
      <c r="F224" s="88">
        <v>10500</v>
      </c>
      <c r="G224" s="11">
        <f t="shared" si="3"/>
        <v>0</v>
      </c>
    </row>
    <row r="225" spans="1:7" ht="41.4" x14ac:dyDescent="0.25">
      <c r="A225" s="70" t="s">
        <v>153</v>
      </c>
      <c r="B225" s="70" t="s">
        <v>411</v>
      </c>
      <c r="C225" s="70">
        <v>73503546</v>
      </c>
      <c r="D225" s="97" t="s">
        <v>412</v>
      </c>
      <c r="E225" s="88">
        <v>66000</v>
      </c>
      <c r="F225" s="88"/>
      <c r="G225" s="11">
        <f t="shared" si="3"/>
        <v>66000</v>
      </c>
    </row>
    <row r="226" spans="1:7" x14ac:dyDescent="0.25">
      <c r="A226" s="70" t="s">
        <v>153</v>
      </c>
      <c r="B226" s="70" t="s">
        <v>327</v>
      </c>
      <c r="C226" s="70"/>
      <c r="D226" s="90" t="s">
        <v>413</v>
      </c>
      <c r="E226" s="88"/>
      <c r="F226" s="88">
        <v>66000</v>
      </c>
      <c r="G226" s="11">
        <f t="shared" si="3"/>
        <v>0</v>
      </c>
    </row>
    <row r="227" spans="1:7" ht="55.2" x14ac:dyDescent="0.25">
      <c r="A227" s="70" t="s">
        <v>153</v>
      </c>
      <c r="B227" s="70" t="s">
        <v>411</v>
      </c>
      <c r="C227" s="70">
        <v>73503547</v>
      </c>
      <c r="D227" s="97" t="s">
        <v>414</v>
      </c>
      <c r="E227" s="88">
        <v>121500</v>
      </c>
      <c r="F227" s="88"/>
      <c r="G227" s="11">
        <f t="shared" si="3"/>
        <v>121500</v>
      </c>
    </row>
    <row r="228" spans="1:7" x14ac:dyDescent="0.25">
      <c r="A228" s="70" t="s">
        <v>153</v>
      </c>
      <c r="B228" s="70" t="s">
        <v>327</v>
      </c>
      <c r="C228" s="70"/>
      <c r="D228" s="90" t="s">
        <v>415</v>
      </c>
      <c r="E228" s="88"/>
      <c r="F228" s="88">
        <v>121500</v>
      </c>
      <c r="G228" s="11">
        <f t="shared" si="3"/>
        <v>0</v>
      </c>
    </row>
    <row r="229" spans="1:7" ht="55.2" x14ac:dyDescent="0.25">
      <c r="A229" s="70" t="s">
        <v>153</v>
      </c>
      <c r="B229" s="70" t="s">
        <v>411</v>
      </c>
      <c r="C229" s="70">
        <v>73503548</v>
      </c>
      <c r="D229" s="97" t="s">
        <v>416</v>
      </c>
      <c r="E229" s="88">
        <v>457250</v>
      </c>
      <c r="F229" s="88"/>
      <c r="G229" s="11">
        <f t="shared" si="3"/>
        <v>457250</v>
      </c>
    </row>
    <row r="230" spans="1:7" x14ac:dyDescent="0.25">
      <c r="A230" s="70"/>
      <c r="B230" s="70" t="s">
        <v>417</v>
      </c>
      <c r="C230" s="70"/>
      <c r="D230" s="97" t="s">
        <v>418</v>
      </c>
      <c r="E230" s="88"/>
      <c r="F230" s="88">
        <v>457250</v>
      </c>
      <c r="G230" s="11">
        <f t="shared" si="3"/>
        <v>0</v>
      </c>
    </row>
    <row r="231" spans="1:7" ht="55.2" x14ac:dyDescent="0.25">
      <c r="A231" s="70" t="s">
        <v>153</v>
      </c>
      <c r="B231" s="70" t="s">
        <v>411</v>
      </c>
      <c r="C231" s="70">
        <v>73503549</v>
      </c>
      <c r="D231" s="97" t="s">
        <v>419</v>
      </c>
      <c r="E231" s="88">
        <v>84750</v>
      </c>
      <c r="F231" s="88"/>
      <c r="G231" s="11">
        <f t="shared" si="3"/>
        <v>84750</v>
      </c>
    </row>
    <row r="232" spans="1:7" x14ac:dyDescent="0.25">
      <c r="A232" s="70" t="s">
        <v>153</v>
      </c>
      <c r="B232" s="70" t="s">
        <v>327</v>
      </c>
      <c r="C232" s="70"/>
      <c r="D232" s="90" t="s">
        <v>420</v>
      </c>
      <c r="E232" s="88"/>
      <c r="F232" s="88">
        <v>84750</v>
      </c>
      <c r="G232" s="11">
        <f t="shared" si="3"/>
        <v>0</v>
      </c>
    </row>
    <row r="233" spans="1:7" ht="69" x14ac:dyDescent="0.25">
      <c r="A233" s="70" t="s">
        <v>153</v>
      </c>
      <c r="B233" s="70" t="s">
        <v>421</v>
      </c>
      <c r="C233" s="70">
        <v>73503567</v>
      </c>
      <c r="D233" s="97" t="s">
        <v>422</v>
      </c>
      <c r="E233" s="88">
        <v>36500</v>
      </c>
      <c r="F233" s="88"/>
      <c r="G233" s="11">
        <f t="shared" si="3"/>
        <v>36500</v>
      </c>
    </row>
    <row r="234" spans="1:7" x14ac:dyDescent="0.25">
      <c r="A234" s="70"/>
      <c r="B234" s="92">
        <v>44749</v>
      </c>
      <c r="C234" s="70"/>
      <c r="D234" s="97" t="s">
        <v>423</v>
      </c>
      <c r="E234" s="88"/>
      <c r="F234" s="88">
        <v>36500</v>
      </c>
      <c r="G234" s="11">
        <f t="shared" si="3"/>
        <v>0</v>
      </c>
    </row>
    <row r="235" spans="1:7" ht="69" x14ac:dyDescent="0.25">
      <c r="A235" s="70" t="s">
        <v>158</v>
      </c>
      <c r="B235" s="92">
        <v>44567</v>
      </c>
      <c r="C235" s="70">
        <v>4363</v>
      </c>
      <c r="D235" s="96" t="s">
        <v>424</v>
      </c>
      <c r="E235" s="88">
        <v>17500</v>
      </c>
      <c r="F235" s="88"/>
      <c r="G235" s="11">
        <f t="shared" si="3"/>
        <v>17500</v>
      </c>
    </row>
    <row r="236" spans="1:7" x14ac:dyDescent="0.25">
      <c r="A236" s="70" t="s">
        <v>158</v>
      </c>
      <c r="B236" s="92">
        <v>44748</v>
      </c>
      <c r="C236" s="70"/>
      <c r="D236" s="90" t="s">
        <v>425</v>
      </c>
      <c r="E236" s="88"/>
      <c r="F236" s="88">
        <v>17500</v>
      </c>
      <c r="G236" s="11">
        <f t="shared" si="3"/>
        <v>0</v>
      </c>
    </row>
    <row r="237" spans="1:7" ht="41.4" x14ac:dyDescent="0.25">
      <c r="A237" s="70" t="s">
        <v>158</v>
      </c>
      <c r="B237" s="92">
        <v>44567</v>
      </c>
      <c r="C237" s="70">
        <v>4364</v>
      </c>
      <c r="D237" s="96" t="s">
        <v>426</v>
      </c>
      <c r="E237" s="88">
        <v>30000</v>
      </c>
      <c r="F237" s="88"/>
      <c r="G237" s="11">
        <f t="shared" si="3"/>
        <v>30000</v>
      </c>
    </row>
    <row r="238" spans="1:7" x14ac:dyDescent="0.25">
      <c r="A238" s="70" t="s">
        <v>158</v>
      </c>
      <c r="B238" s="70" t="s">
        <v>427</v>
      </c>
      <c r="C238" s="70"/>
      <c r="D238" s="90" t="s">
        <v>428</v>
      </c>
      <c r="E238" s="88"/>
      <c r="F238" s="88">
        <v>30000</v>
      </c>
      <c r="G238" s="11">
        <f t="shared" si="3"/>
        <v>0</v>
      </c>
    </row>
    <row r="239" spans="1:7" ht="41.4" x14ac:dyDescent="0.25">
      <c r="A239" s="70" t="s">
        <v>158</v>
      </c>
      <c r="B239" s="92">
        <v>44567</v>
      </c>
      <c r="C239" s="70">
        <v>4365</v>
      </c>
      <c r="D239" s="96" t="s">
        <v>429</v>
      </c>
      <c r="E239" s="93">
        <v>15000</v>
      </c>
      <c r="F239" s="93"/>
      <c r="G239" s="11">
        <f t="shared" si="3"/>
        <v>15000</v>
      </c>
    </row>
    <row r="240" spans="1:7" x14ac:dyDescent="0.25">
      <c r="A240" s="70" t="s">
        <v>158</v>
      </c>
      <c r="B240" s="92">
        <v>44872</v>
      </c>
      <c r="C240" s="70"/>
      <c r="D240" s="96" t="s">
        <v>430</v>
      </c>
      <c r="E240" s="93"/>
      <c r="F240" s="93">
        <v>15000</v>
      </c>
      <c r="G240" s="11">
        <f t="shared" si="3"/>
        <v>0</v>
      </c>
    </row>
    <row r="241" spans="1:7" ht="82.8" x14ac:dyDescent="0.25">
      <c r="A241" s="70" t="s">
        <v>158</v>
      </c>
      <c r="B241" s="70"/>
      <c r="C241" s="70">
        <v>4366</v>
      </c>
      <c r="D241" s="96" t="s">
        <v>431</v>
      </c>
      <c r="E241" s="93">
        <v>38250</v>
      </c>
      <c r="F241" s="93"/>
      <c r="G241" s="11">
        <f t="shared" si="3"/>
        <v>38250</v>
      </c>
    </row>
    <row r="242" spans="1:7" x14ac:dyDescent="0.25">
      <c r="A242" s="70" t="s">
        <v>158</v>
      </c>
      <c r="B242" s="92">
        <v>44872</v>
      </c>
      <c r="C242" s="70"/>
      <c r="D242" s="96" t="s">
        <v>432</v>
      </c>
      <c r="E242" s="93"/>
      <c r="F242" s="93">
        <v>38250</v>
      </c>
      <c r="G242" s="11">
        <f t="shared" si="3"/>
        <v>0</v>
      </c>
    </row>
    <row r="243" spans="1:7" ht="41.4" x14ac:dyDescent="0.25">
      <c r="A243" s="70" t="s">
        <v>158</v>
      </c>
      <c r="B243" s="92">
        <v>44626</v>
      </c>
      <c r="C243" s="70">
        <v>4367</v>
      </c>
      <c r="D243" s="96" t="s">
        <v>433</v>
      </c>
      <c r="E243" s="88">
        <v>615546.44999999995</v>
      </c>
      <c r="F243" s="88"/>
      <c r="G243" s="11">
        <f t="shared" si="3"/>
        <v>615546.44999999995</v>
      </c>
    </row>
    <row r="244" spans="1:7" x14ac:dyDescent="0.25">
      <c r="A244" s="70" t="s">
        <v>158</v>
      </c>
      <c r="B244" s="92">
        <v>44718</v>
      </c>
      <c r="C244" s="70"/>
      <c r="D244" s="90" t="s">
        <v>434</v>
      </c>
      <c r="E244" s="88"/>
      <c r="F244" s="88">
        <v>615546.44999999995</v>
      </c>
      <c r="G244" s="11">
        <f t="shared" si="3"/>
        <v>0</v>
      </c>
    </row>
    <row r="245" spans="1:7" ht="41.4" x14ac:dyDescent="0.25">
      <c r="A245" s="70" t="s">
        <v>158</v>
      </c>
      <c r="B245" s="92">
        <v>44626</v>
      </c>
      <c r="C245" s="70">
        <v>4368</v>
      </c>
      <c r="D245" s="96" t="s">
        <v>435</v>
      </c>
      <c r="E245" s="88">
        <v>577108.47999999998</v>
      </c>
      <c r="F245" s="88"/>
      <c r="G245" s="11">
        <f t="shared" si="3"/>
        <v>577108.47999999998</v>
      </c>
    </row>
    <row r="246" spans="1:7" x14ac:dyDescent="0.25">
      <c r="A246" s="70" t="s">
        <v>158</v>
      </c>
      <c r="B246" s="92">
        <v>44718</v>
      </c>
      <c r="C246" s="70"/>
      <c r="D246" s="90" t="s">
        <v>436</v>
      </c>
      <c r="E246" s="88"/>
      <c r="F246" s="88">
        <v>577108.47999999998</v>
      </c>
      <c r="G246" s="11">
        <f t="shared" si="3"/>
        <v>0</v>
      </c>
    </row>
    <row r="247" spans="1:7" ht="41.4" x14ac:dyDescent="0.25">
      <c r="A247" s="70" t="s">
        <v>158</v>
      </c>
      <c r="B247" s="92">
        <v>44626</v>
      </c>
      <c r="C247" s="70">
        <v>4369</v>
      </c>
      <c r="D247" s="96" t="s">
        <v>437</v>
      </c>
      <c r="E247" s="88">
        <v>62324.43</v>
      </c>
      <c r="F247" s="88"/>
      <c r="G247" s="11">
        <f t="shared" si="3"/>
        <v>62324.43</v>
      </c>
    </row>
    <row r="248" spans="1:7" x14ac:dyDescent="0.25">
      <c r="A248" s="70" t="s">
        <v>158</v>
      </c>
      <c r="B248" s="92">
        <v>44718</v>
      </c>
      <c r="C248" s="70"/>
      <c r="D248" s="90" t="s">
        <v>438</v>
      </c>
      <c r="E248" s="88"/>
      <c r="F248" s="88">
        <v>62324.43</v>
      </c>
      <c r="G248" s="11">
        <f t="shared" si="3"/>
        <v>0</v>
      </c>
    </row>
    <row r="249" spans="1:7" ht="41.4" x14ac:dyDescent="0.25">
      <c r="A249" s="70" t="s">
        <v>158</v>
      </c>
      <c r="B249" s="70" t="s">
        <v>421</v>
      </c>
      <c r="C249" s="70">
        <v>4400</v>
      </c>
      <c r="D249" s="99" t="s">
        <v>439</v>
      </c>
      <c r="E249" s="88">
        <v>581019.21</v>
      </c>
      <c r="F249" s="88"/>
      <c r="G249" s="11">
        <f t="shared" si="3"/>
        <v>581019.21</v>
      </c>
    </row>
    <row r="250" spans="1:7" x14ac:dyDescent="0.25">
      <c r="A250" s="70" t="s">
        <v>158</v>
      </c>
      <c r="B250" s="70" t="s">
        <v>440</v>
      </c>
      <c r="C250" s="70"/>
      <c r="D250" s="90" t="s">
        <v>441</v>
      </c>
      <c r="E250" s="88"/>
      <c r="F250" s="88">
        <v>581019.21</v>
      </c>
      <c r="G250" s="11">
        <f t="shared" si="3"/>
        <v>0</v>
      </c>
    </row>
    <row r="251" spans="1:7" ht="55.2" x14ac:dyDescent="0.25">
      <c r="A251" s="70" t="s">
        <v>158</v>
      </c>
      <c r="B251" s="70" t="s">
        <v>421</v>
      </c>
      <c r="C251" s="70">
        <v>4401</v>
      </c>
      <c r="D251" s="99" t="s">
        <v>442</v>
      </c>
      <c r="E251" s="88">
        <v>122917.52</v>
      </c>
      <c r="F251" s="88"/>
      <c r="G251" s="11">
        <f t="shared" si="3"/>
        <v>122917.52</v>
      </c>
    </row>
    <row r="252" spans="1:7" x14ac:dyDescent="0.25">
      <c r="A252" s="70" t="s">
        <v>158</v>
      </c>
      <c r="B252" s="70" t="s">
        <v>440</v>
      </c>
      <c r="C252" s="70"/>
      <c r="D252" s="90" t="s">
        <v>443</v>
      </c>
      <c r="E252" s="88"/>
      <c r="F252" s="88">
        <v>122917.52</v>
      </c>
      <c r="G252" s="11">
        <f t="shared" si="3"/>
        <v>0</v>
      </c>
    </row>
    <row r="253" spans="1:7" ht="41.4" x14ac:dyDescent="0.25">
      <c r="A253" s="70" t="s">
        <v>158</v>
      </c>
      <c r="B253" s="70" t="s">
        <v>421</v>
      </c>
      <c r="C253" s="70">
        <v>4402</v>
      </c>
      <c r="D253" s="99" t="s">
        <v>444</v>
      </c>
      <c r="E253" s="88">
        <v>39260</v>
      </c>
      <c r="F253" s="88"/>
      <c r="G253" s="11">
        <f t="shared" si="3"/>
        <v>39260</v>
      </c>
    </row>
    <row r="254" spans="1:7" x14ac:dyDescent="0.25">
      <c r="A254" s="70" t="s">
        <v>158</v>
      </c>
      <c r="B254" s="70" t="s">
        <v>440</v>
      </c>
      <c r="C254" s="70"/>
      <c r="D254" s="90" t="s">
        <v>445</v>
      </c>
      <c r="E254" s="88"/>
      <c r="F254" s="88">
        <v>39260</v>
      </c>
      <c r="G254" s="11">
        <f t="shared" si="3"/>
        <v>0</v>
      </c>
    </row>
    <row r="255" spans="1:7" ht="69" x14ac:dyDescent="0.25">
      <c r="A255" s="70" t="s">
        <v>158</v>
      </c>
      <c r="B255" s="70" t="s">
        <v>421</v>
      </c>
      <c r="C255" s="70">
        <v>4403</v>
      </c>
      <c r="D255" s="99" t="s">
        <v>446</v>
      </c>
      <c r="E255" s="88">
        <v>130000</v>
      </c>
      <c r="F255" s="88"/>
      <c r="G255" s="11">
        <f t="shared" si="3"/>
        <v>130000</v>
      </c>
    </row>
    <row r="256" spans="1:7" x14ac:dyDescent="0.25">
      <c r="A256" s="70" t="s">
        <v>158</v>
      </c>
      <c r="B256" s="70" t="s">
        <v>327</v>
      </c>
      <c r="C256" s="70"/>
      <c r="D256" s="90" t="s">
        <v>447</v>
      </c>
      <c r="E256" s="88"/>
      <c r="F256" s="88">
        <v>130000</v>
      </c>
      <c r="G256" s="11">
        <f t="shared" si="3"/>
        <v>0</v>
      </c>
    </row>
    <row r="257" spans="1:7" ht="41.4" x14ac:dyDescent="0.25">
      <c r="A257" s="70" t="s">
        <v>158</v>
      </c>
      <c r="B257" s="70" t="s">
        <v>327</v>
      </c>
      <c r="C257" s="70">
        <v>4420</v>
      </c>
      <c r="D257" s="99" t="s">
        <v>448</v>
      </c>
      <c r="E257" s="93">
        <v>42766</v>
      </c>
      <c r="F257" s="93"/>
      <c r="G257" s="11">
        <f t="shared" si="3"/>
        <v>42766</v>
      </c>
    </row>
    <row r="258" spans="1:7" x14ac:dyDescent="0.25">
      <c r="A258" s="70" t="s">
        <v>158</v>
      </c>
      <c r="B258" s="92">
        <v>44688</v>
      </c>
      <c r="C258" s="70"/>
      <c r="D258" s="99" t="s">
        <v>449</v>
      </c>
      <c r="E258" s="93"/>
      <c r="F258" s="93">
        <v>42766</v>
      </c>
      <c r="G258" s="11">
        <f t="shared" si="3"/>
        <v>0</v>
      </c>
    </row>
    <row r="259" spans="1:7" ht="69" x14ac:dyDescent="0.25">
      <c r="A259" s="70" t="s">
        <v>158</v>
      </c>
      <c r="B259" s="70" t="s">
        <v>327</v>
      </c>
      <c r="C259" s="70">
        <v>4421</v>
      </c>
      <c r="D259" s="99" t="s">
        <v>450</v>
      </c>
      <c r="E259" s="93">
        <v>308316</v>
      </c>
      <c r="F259" s="93"/>
      <c r="G259" s="11">
        <f t="shared" si="3"/>
        <v>308316</v>
      </c>
    </row>
    <row r="260" spans="1:7" x14ac:dyDescent="0.25">
      <c r="A260" s="70" t="s">
        <v>158</v>
      </c>
      <c r="B260" s="92">
        <v>44780</v>
      </c>
      <c r="C260" s="70"/>
      <c r="D260" s="99" t="s">
        <v>451</v>
      </c>
      <c r="E260" s="93"/>
      <c r="F260" s="93">
        <v>308316</v>
      </c>
      <c r="G260" s="11">
        <f t="shared" si="3"/>
        <v>0</v>
      </c>
    </row>
    <row r="261" spans="1:7" ht="41.4" x14ac:dyDescent="0.25">
      <c r="A261" s="70" t="s">
        <v>158</v>
      </c>
      <c r="B261" s="70" t="s">
        <v>327</v>
      </c>
      <c r="C261" s="70">
        <v>4422</v>
      </c>
      <c r="D261" s="99" t="s">
        <v>452</v>
      </c>
      <c r="E261" s="93">
        <v>643551.88</v>
      </c>
      <c r="F261" s="93"/>
      <c r="G261" s="11">
        <f t="shared" si="3"/>
        <v>643551.88</v>
      </c>
    </row>
    <row r="262" spans="1:7" x14ac:dyDescent="0.25">
      <c r="A262" s="70" t="s">
        <v>158</v>
      </c>
      <c r="B262" s="92">
        <v>44688</v>
      </c>
      <c r="C262" s="70"/>
      <c r="D262" s="99" t="s">
        <v>453</v>
      </c>
      <c r="E262" s="93"/>
      <c r="F262" s="93">
        <v>643551.88</v>
      </c>
      <c r="G262" s="11">
        <f t="shared" si="3"/>
        <v>0</v>
      </c>
    </row>
    <row r="263" spans="1:7" ht="41.4" x14ac:dyDescent="0.25">
      <c r="A263" s="70" t="s">
        <v>158</v>
      </c>
      <c r="B263" s="70" t="s">
        <v>327</v>
      </c>
      <c r="C263" s="70">
        <v>4423</v>
      </c>
      <c r="D263" s="99" t="s">
        <v>454</v>
      </c>
      <c r="E263" s="93">
        <v>81694.240000000005</v>
      </c>
      <c r="F263" s="93"/>
      <c r="G263" s="11">
        <f t="shared" si="3"/>
        <v>81694.240000000005</v>
      </c>
    </row>
    <row r="264" spans="1:7" x14ac:dyDescent="0.25">
      <c r="A264" s="70" t="s">
        <v>158</v>
      </c>
      <c r="B264" s="92">
        <v>44688</v>
      </c>
      <c r="C264" s="70"/>
      <c r="D264" s="99" t="s">
        <v>455</v>
      </c>
      <c r="E264" s="93"/>
      <c r="F264" s="93">
        <v>81694.240000000005</v>
      </c>
      <c r="G264" s="11">
        <f t="shared" si="3"/>
        <v>0</v>
      </c>
    </row>
    <row r="265" spans="1:7" ht="69" x14ac:dyDescent="0.25">
      <c r="A265" s="70" t="s">
        <v>169</v>
      </c>
      <c r="B265" s="92">
        <v>44567</v>
      </c>
      <c r="C265" s="70">
        <v>60858</v>
      </c>
      <c r="D265" s="94" t="s">
        <v>456</v>
      </c>
      <c r="E265" s="88">
        <v>47600</v>
      </c>
      <c r="F265" s="88"/>
      <c r="G265" s="11">
        <f t="shared" ref="G265:G328" si="4">G264+E265-F265</f>
        <v>47600</v>
      </c>
    </row>
    <row r="266" spans="1:7" x14ac:dyDescent="0.25">
      <c r="A266" s="70" t="s">
        <v>169</v>
      </c>
      <c r="B266" s="70" t="s">
        <v>427</v>
      </c>
      <c r="C266" s="70"/>
      <c r="D266" s="90" t="s">
        <v>457</v>
      </c>
      <c r="E266" s="88"/>
      <c r="F266" s="88">
        <v>47600</v>
      </c>
      <c r="G266" s="11">
        <f t="shared" si="4"/>
        <v>0</v>
      </c>
    </row>
    <row r="267" spans="1:7" ht="69" x14ac:dyDescent="0.25">
      <c r="A267" s="70" t="s">
        <v>169</v>
      </c>
      <c r="B267" s="92">
        <v>44567</v>
      </c>
      <c r="C267" s="70">
        <v>60859</v>
      </c>
      <c r="D267" s="94" t="s">
        <v>458</v>
      </c>
      <c r="E267" s="88">
        <v>34000</v>
      </c>
      <c r="F267" s="88"/>
      <c r="G267" s="11">
        <f t="shared" si="4"/>
        <v>34000</v>
      </c>
    </row>
    <row r="268" spans="1:7" x14ac:dyDescent="0.25">
      <c r="A268" s="70" t="s">
        <v>169</v>
      </c>
      <c r="B268" s="92">
        <v>44718</v>
      </c>
      <c r="C268" s="70"/>
      <c r="D268" s="90" t="s">
        <v>459</v>
      </c>
      <c r="E268" s="88"/>
      <c r="F268" s="88">
        <v>34000</v>
      </c>
      <c r="G268" s="11">
        <f t="shared" si="4"/>
        <v>0</v>
      </c>
    </row>
    <row r="269" spans="1:7" ht="96.6" x14ac:dyDescent="0.25">
      <c r="A269" s="70" t="s">
        <v>169</v>
      </c>
      <c r="B269" s="92">
        <v>44567</v>
      </c>
      <c r="C269" s="70">
        <v>60860</v>
      </c>
      <c r="D269" s="94" t="s">
        <v>460</v>
      </c>
      <c r="E269" s="88">
        <v>120000</v>
      </c>
      <c r="F269" s="88"/>
      <c r="G269" s="11">
        <f t="shared" si="4"/>
        <v>120000</v>
      </c>
    </row>
    <row r="270" spans="1:7" x14ac:dyDescent="0.25">
      <c r="A270" s="70" t="s">
        <v>169</v>
      </c>
      <c r="B270" s="92">
        <v>44718</v>
      </c>
      <c r="C270" s="70"/>
      <c r="D270" s="90" t="s">
        <v>461</v>
      </c>
      <c r="E270" s="88"/>
      <c r="F270" s="88">
        <v>120000</v>
      </c>
      <c r="G270" s="11">
        <f t="shared" si="4"/>
        <v>0</v>
      </c>
    </row>
    <row r="271" spans="1:7" ht="82.8" x14ac:dyDescent="0.25">
      <c r="A271" s="70" t="s">
        <v>169</v>
      </c>
      <c r="B271" s="92">
        <v>44598</v>
      </c>
      <c r="C271" s="70">
        <v>60867</v>
      </c>
      <c r="D271" s="94" t="s">
        <v>462</v>
      </c>
      <c r="E271" s="88">
        <v>28000</v>
      </c>
      <c r="F271" s="88"/>
      <c r="G271" s="11">
        <f t="shared" si="4"/>
        <v>28000</v>
      </c>
    </row>
    <row r="272" spans="1:7" x14ac:dyDescent="0.25">
      <c r="A272" s="70" t="s">
        <v>169</v>
      </c>
      <c r="B272" s="70" t="s">
        <v>427</v>
      </c>
      <c r="C272" s="70"/>
      <c r="D272" s="90" t="s">
        <v>463</v>
      </c>
      <c r="E272" s="88"/>
      <c r="F272" s="88">
        <v>28000</v>
      </c>
      <c r="G272" s="11">
        <f t="shared" si="4"/>
        <v>0</v>
      </c>
    </row>
    <row r="273" spans="1:7" ht="96.6" x14ac:dyDescent="0.25">
      <c r="A273" s="70" t="s">
        <v>169</v>
      </c>
      <c r="B273" s="70" t="s">
        <v>411</v>
      </c>
      <c r="C273" s="70">
        <v>60873</v>
      </c>
      <c r="D273" s="94" t="s">
        <v>464</v>
      </c>
      <c r="E273" s="88">
        <v>24000</v>
      </c>
      <c r="F273" s="88"/>
      <c r="G273" s="11">
        <f t="shared" si="4"/>
        <v>24000</v>
      </c>
    </row>
    <row r="274" spans="1:7" x14ac:dyDescent="0.25">
      <c r="A274" s="70" t="s">
        <v>169</v>
      </c>
      <c r="B274" s="70" t="s">
        <v>421</v>
      </c>
      <c r="C274" s="70"/>
      <c r="D274" s="90" t="s">
        <v>465</v>
      </c>
      <c r="E274" s="88"/>
      <c r="F274" s="88">
        <v>24000</v>
      </c>
      <c r="G274" s="11">
        <f t="shared" si="4"/>
        <v>0</v>
      </c>
    </row>
    <row r="275" spans="1:7" ht="69" x14ac:dyDescent="0.25">
      <c r="A275" s="70" t="s">
        <v>169</v>
      </c>
      <c r="B275" s="70" t="s">
        <v>466</v>
      </c>
      <c r="C275" s="70">
        <v>60882</v>
      </c>
      <c r="D275" s="94" t="s">
        <v>467</v>
      </c>
      <c r="E275" s="88">
        <v>20800</v>
      </c>
      <c r="F275" s="88"/>
      <c r="G275" s="11">
        <f t="shared" si="4"/>
        <v>20800</v>
      </c>
    </row>
    <row r="276" spans="1:7" x14ac:dyDescent="0.25">
      <c r="A276" s="70" t="s">
        <v>169</v>
      </c>
      <c r="B276" s="70" t="s">
        <v>421</v>
      </c>
      <c r="C276" s="70"/>
      <c r="D276" s="90" t="s">
        <v>468</v>
      </c>
      <c r="E276" s="88"/>
      <c r="F276" s="88">
        <v>20800</v>
      </c>
      <c r="G276" s="11">
        <f t="shared" si="4"/>
        <v>0</v>
      </c>
    </row>
    <row r="277" spans="1:7" ht="69" x14ac:dyDescent="0.25">
      <c r="A277" s="70" t="s">
        <v>169</v>
      </c>
      <c r="B277" s="70" t="s">
        <v>466</v>
      </c>
      <c r="C277" s="70">
        <v>60883</v>
      </c>
      <c r="D277" s="94" t="s">
        <v>469</v>
      </c>
      <c r="E277" s="88">
        <v>34000</v>
      </c>
      <c r="F277" s="88"/>
      <c r="G277" s="11">
        <f t="shared" si="4"/>
        <v>34000</v>
      </c>
    </row>
    <row r="278" spans="1:7" x14ac:dyDescent="0.25">
      <c r="A278" s="70" t="s">
        <v>169</v>
      </c>
      <c r="B278" s="70" t="s">
        <v>421</v>
      </c>
      <c r="C278" s="70"/>
      <c r="D278" s="90" t="s">
        <v>470</v>
      </c>
      <c r="E278" s="88"/>
      <c r="F278" s="88">
        <v>34000</v>
      </c>
      <c r="G278" s="11">
        <f t="shared" si="4"/>
        <v>0</v>
      </c>
    </row>
    <row r="279" spans="1:7" ht="55.2" x14ac:dyDescent="0.25">
      <c r="A279" s="70" t="s">
        <v>169</v>
      </c>
      <c r="B279" s="70" t="s">
        <v>466</v>
      </c>
      <c r="C279" s="70">
        <v>60887</v>
      </c>
      <c r="D279" s="94" t="s">
        <v>471</v>
      </c>
      <c r="E279" s="88">
        <v>47600</v>
      </c>
      <c r="F279" s="88"/>
      <c r="G279" s="11">
        <f t="shared" si="4"/>
        <v>47600</v>
      </c>
    </row>
    <row r="280" spans="1:7" x14ac:dyDescent="0.25">
      <c r="A280" s="70" t="s">
        <v>169</v>
      </c>
      <c r="B280" s="70" t="s">
        <v>421</v>
      </c>
      <c r="C280" s="70"/>
      <c r="D280" s="90" t="s">
        <v>472</v>
      </c>
      <c r="E280" s="88"/>
      <c r="F280" s="88">
        <v>47600</v>
      </c>
      <c r="G280" s="11">
        <f t="shared" si="4"/>
        <v>0</v>
      </c>
    </row>
    <row r="281" spans="1:7" ht="110.4" x14ac:dyDescent="0.25">
      <c r="A281" s="70" t="s">
        <v>169</v>
      </c>
      <c r="B281" s="70" t="s">
        <v>466</v>
      </c>
      <c r="C281" s="70">
        <v>60888</v>
      </c>
      <c r="D281" s="94" t="s">
        <v>473</v>
      </c>
      <c r="E281" s="88">
        <v>130000</v>
      </c>
      <c r="F281" s="88"/>
      <c r="G281" s="11">
        <f t="shared" si="4"/>
        <v>130000</v>
      </c>
    </row>
    <row r="282" spans="1:7" x14ac:dyDescent="0.25">
      <c r="A282" s="70" t="s">
        <v>169</v>
      </c>
      <c r="B282" s="70" t="s">
        <v>474</v>
      </c>
      <c r="C282" s="70"/>
      <c r="D282" s="90" t="s">
        <v>475</v>
      </c>
      <c r="E282" s="88"/>
      <c r="F282" s="88">
        <v>130000</v>
      </c>
      <c r="G282" s="11">
        <f t="shared" si="4"/>
        <v>0</v>
      </c>
    </row>
    <row r="283" spans="1:7" ht="110.4" x14ac:dyDescent="0.25">
      <c r="A283" s="70" t="s">
        <v>169</v>
      </c>
      <c r="B283" s="70" t="s">
        <v>466</v>
      </c>
      <c r="C283" s="70">
        <v>60889</v>
      </c>
      <c r="D283" s="94" t="s">
        <v>476</v>
      </c>
      <c r="E283" s="88">
        <v>100000</v>
      </c>
      <c r="F283" s="88"/>
      <c r="G283" s="11">
        <f t="shared" si="4"/>
        <v>100000</v>
      </c>
    </row>
    <row r="284" spans="1:7" x14ac:dyDescent="0.25">
      <c r="A284" s="70" t="s">
        <v>169</v>
      </c>
      <c r="B284" s="70" t="s">
        <v>474</v>
      </c>
      <c r="C284" s="70"/>
      <c r="D284" s="90" t="s">
        <v>477</v>
      </c>
      <c r="E284" s="88"/>
      <c r="F284" s="88">
        <v>100000</v>
      </c>
      <c r="G284" s="11">
        <f t="shared" si="4"/>
        <v>0</v>
      </c>
    </row>
    <row r="285" spans="1:7" ht="110.4" x14ac:dyDescent="0.25">
      <c r="A285" s="70" t="s">
        <v>169</v>
      </c>
      <c r="B285" s="70" t="s">
        <v>466</v>
      </c>
      <c r="C285" s="70">
        <v>60890</v>
      </c>
      <c r="D285" s="94" t="s">
        <v>478</v>
      </c>
      <c r="E285" s="88">
        <v>50000</v>
      </c>
      <c r="F285" s="88"/>
      <c r="G285" s="11">
        <f t="shared" si="4"/>
        <v>50000</v>
      </c>
    </row>
    <row r="286" spans="1:7" x14ac:dyDescent="0.25">
      <c r="A286" s="70" t="s">
        <v>169</v>
      </c>
      <c r="B286" s="70" t="s">
        <v>474</v>
      </c>
      <c r="C286" s="70"/>
      <c r="D286" s="90" t="s">
        <v>479</v>
      </c>
      <c r="E286" s="88"/>
      <c r="F286" s="88">
        <v>50000</v>
      </c>
      <c r="G286" s="11">
        <f t="shared" si="4"/>
        <v>0</v>
      </c>
    </row>
    <row r="287" spans="1:7" ht="41.4" x14ac:dyDescent="0.25">
      <c r="A287" s="70" t="s">
        <v>169</v>
      </c>
      <c r="B287" s="70" t="s">
        <v>480</v>
      </c>
      <c r="C287" s="70">
        <v>60895</v>
      </c>
      <c r="D287" s="94" t="s">
        <v>481</v>
      </c>
      <c r="E287" s="88">
        <v>2520000</v>
      </c>
      <c r="F287" s="88"/>
      <c r="G287" s="11">
        <f t="shared" si="4"/>
        <v>2520000</v>
      </c>
    </row>
    <row r="288" spans="1:7" x14ac:dyDescent="0.25">
      <c r="A288" s="70" t="s">
        <v>169</v>
      </c>
      <c r="B288" s="70" t="s">
        <v>474</v>
      </c>
      <c r="C288" s="70"/>
      <c r="D288" s="90" t="s">
        <v>482</v>
      </c>
      <c r="E288" s="88"/>
      <c r="F288" s="88">
        <v>2520000</v>
      </c>
      <c r="G288" s="11">
        <f t="shared" si="4"/>
        <v>0</v>
      </c>
    </row>
    <row r="289" spans="1:7" ht="55.2" x14ac:dyDescent="0.25">
      <c r="A289" s="70" t="s">
        <v>169</v>
      </c>
      <c r="B289" s="70" t="s">
        <v>474</v>
      </c>
      <c r="C289" s="70">
        <v>40738</v>
      </c>
      <c r="D289" s="94" t="s">
        <v>483</v>
      </c>
      <c r="E289" s="88">
        <v>459000</v>
      </c>
      <c r="F289" s="88"/>
      <c r="G289" s="11">
        <f t="shared" si="4"/>
        <v>459000</v>
      </c>
    </row>
    <row r="290" spans="1:7" x14ac:dyDescent="0.25">
      <c r="A290" s="70" t="s">
        <v>169</v>
      </c>
      <c r="B290" s="70" t="s">
        <v>327</v>
      </c>
      <c r="C290" s="70"/>
      <c r="D290" s="90" t="s">
        <v>484</v>
      </c>
      <c r="E290" s="88"/>
      <c r="F290" s="88">
        <v>459000</v>
      </c>
      <c r="G290" s="11">
        <f t="shared" si="4"/>
        <v>0</v>
      </c>
    </row>
    <row r="291" spans="1:7" ht="55.2" x14ac:dyDescent="0.25">
      <c r="A291" s="70" t="s">
        <v>169</v>
      </c>
      <c r="B291" s="70" t="s">
        <v>474</v>
      </c>
      <c r="C291" s="70">
        <v>40739</v>
      </c>
      <c r="D291" s="100" t="s">
        <v>485</v>
      </c>
      <c r="E291" s="93">
        <v>67500</v>
      </c>
      <c r="F291" s="93"/>
      <c r="G291" s="11">
        <f t="shared" si="4"/>
        <v>67500</v>
      </c>
    </row>
    <row r="292" spans="1:7" x14ac:dyDescent="0.25">
      <c r="A292" s="70" t="s">
        <v>169</v>
      </c>
      <c r="B292" s="92">
        <v>44568</v>
      </c>
      <c r="C292" s="70"/>
      <c r="D292" s="100" t="s">
        <v>486</v>
      </c>
      <c r="E292" s="93"/>
      <c r="F292" s="93">
        <v>67500</v>
      </c>
      <c r="G292" s="11">
        <f t="shared" si="4"/>
        <v>0</v>
      </c>
    </row>
    <row r="293" spans="1:7" ht="55.2" x14ac:dyDescent="0.25">
      <c r="A293" s="70" t="s">
        <v>169</v>
      </c>
      <c r="B293" s="70" t="s">
        <v>474</v>
      </c>
      <c r="C293" s="70">
        <v>40740</v>
      </c>
      <c r="D293" s="100" t="s">
        <v>485</v>
      </c>
      <c r="E293" s="93">
        <v>315000</v>
      </c>
      <c r="F293" s="93"/>
      <c r="G293" s="11">
        <f t="shared" si="4"/>
        <v>315000</v>
      </c>
    </row>
    <row r="294" spans="1:7" x14ac:dyDescent="0.25">
      <c r="A294" s="70" t="s">
        <v>169</v>
      </c>
      <c r="B294" s="92">
        <v>44568</v>
      </c>
      <c r="C294" s="70"/>
      <c r="D294" s="100" t="s">
        <v>487</v>
      </c>
      <c r="E294" s="93"/>
      <c r="F294" s="93">
        <v>315000</v>
      </c>
      <c r="G294" s="11">
        <f t="shared" si="4"/>
        <v>0</v>
      </c>
    </row>
    <row r="295" spans="1:7" ht="55.2" x14ac:dyDescent="0.25">
      <c r="A295" s="70" t="s">
        <v>169</v>
      </c>
      <c r="B295" s="70" t="s">
        <v>474</v>
      </c>
      <c r="C295" s="70">
        <v>40741</v>
      </c>
      <c r="D295" s="100" t="s">
        <v>485</v>
      </c>
      <c r="E295" s="93">
        <v>532500</v>
      </c>
      <c r="F295" s="93"/>
      <c r="G295" s="11">
        <f t="shared" si="4"/>
        <v>532500</v>
      </c>
    </row>
    <row r="296" spans="1:7" x14ac:dyDescent="0.25">
      <c r="A296" s="70"/>
      <c r="B296" s="92">
        <v>44600</v>
      </c>
      <c r="C296" s="70"/>
      <c r="D296" s="100" t="s">
        <v>488</v>
      </c>
      <c r="E296" s="93"/>
      <c r="F296" s="93">
        <v>525000</v>
      </c>
      <c r="G296" s="11">
        <f t="shared" si="4"/>
        <v>7500</v>
      </c>
    </row>
    <row r="297" spans="1:7" ht="27.6" x14ac:dyDescent="0.25">
      <c r="A297" s="70"/>
      <c r="B297" s="92"/>
      <c r="C297" s="70"/>
      <c r="D297" s="100" t="s">
        <v>489</v>
      </c>
      <c r="E297" s="93"/>
      <c r="F297" s="93">
        <v>7500</v>
      </c>
      <c r="G297" s="11">
        <f t="shared" si="4"/>
        <v>0</v>
      </c>
    </row>
    <row r="298" spans="1:7" ht="69" x14ac:dyDescent="0.25">
      <c r="A298" s="70" t="s">
        <v>169</v>
      </c>
      <c r="B298" s="70" t="s">
        <v>490</v>
      </c>
      <c r="C298" s="70">
        <v>60903</v>
      </c>
      <c r="D298" s="100" t="s">
        <v>491</v>
      </c>
      <c r="E298" s="93">
        <v>26800</v>
      </c>
      <c r="F298" s="93"/>
      <c r="G298" s="11">
        <f t="shared" si="4"/>
        <v>26800</v>
      </c>
    </row>
    <row r="299" spans="1:7" x14ac:dyDescent="0.25">
      <c r="A299" s="70" t="s">
        <v>169</v>
      </c>
      <c r="B299" s="70" t="s">
        <v>492</v>
      </c>
      <c r="C299" s="70"/>
      <c r="D299" s="100" t="s">
        <v>493</v>
      </c>
      <c r="E299" s="93"/>
      <c r="F299" s="93">
        <v>26800</v>
      </c>
      <c r="G299" s="11">
        <f t="shared" si="4"/>
        <v>0</v>
      </c>
    </row>
    <row r="300" spans="1:7" ht="69" x14ac:dyDescent="0.25">
      <c r="A300" s="70" t="s">
        <v>169</v>
      </c>
      <c r="B300" s="70" t="s">
        <v>490</v>
      </c>
      <c r="C300" s="70">
        <v>60911</v>
      </c>
      <c r="D300" s="100" t="s">
        <v>494</v>
      </c>
      <c r="E300" s="93">
        <v>11000</v>
      </c>
      <c r="F300" s="93"/>
      <c r="G300" s="11">
        <f t="shared" si="4"/>
        <v>11000</v>
      </c>
    </row>
    <row r="301" spans="1:7" x14ac:dyDescent="0.25">
      <c r="A301" s="70" t="s">
        <v>169</v>
      </c>
      <c r="B301" s="70" t="s">
        <v>492</v>
      </c>
      <c r="C301" s="70"/>
      <c r="D301" s="100" t="s">
        <v>495</v>
      </c>
      <c r="E301" s="93"/>
      <c r="F301" s="93">
        <v>11000</v>
      </c>
      <c r="G301" s="11">
        <f t="shared" si="4"/>
        <v>0</v>
      </c>
    </row>
    <row r="302" spans="1:7" ht="55.2" x14ac:dyDescent="0.25">
      <c r="A302" s="70" t="s">
        <v>169</v>
      </c>
      <c r="B302" s="70" t="s">
        <v>496</v>
      </c>
      <c r="C302" s="70">
        <v>60912</v>
      </c>
      <c r="D302" s="94" t="s">
        <v>497</v>
      </c>
      <c r="E302" s="88">
        <v>5500</v>
      </c>
      <c r="F302" s="88"/>
      <c r="G302" s="11">
        <f t="shared" si="4"/>
        <v>5500</v>
      </c>
    </row>
    <row r="303" spans="1:7" x14ac:dyDescent="0.25">
      <c r="A303" s="70" t="s">
        <v>169</v>
      </c>
      <c r="B303" s="70" t="s">
        <v>327</v>
      </c>
      <c r="C303" s="70"/>
      <c r="D303" s="90" t="s">
        <v>498</v>
      </c>
      <c r="E303" s="88"/>
      <c r="F303" s="88">
        <v>5500</v>
      </c>
      <c r="G303" s="11">
        <f t="shared" si="4"/>
        <v>0</v>
      </c>
    </row>
    <row r="304" spans="1:7" x14ac:dyDescent="0.25">
      <c r="A304" s="70" t="s">
        <v>186</v>
      </c>
      <c r="B304" s="92">
        <v>44567</v>
      </c>
      <c r="C304" s="70">
        <v>4362</v>
      </c>
      <c r="D304" s="90" t="s">
        <v>499</v>
      </c>
      <c r="E304" s="93">
        <v>60000</v>
      </c>
      <c r="F304" s="93"/>
      <c r="G304" s="11">
        <f t="shared" si="4"/>
        <v>60000</v>
      </c>
    </row>
    <row r="305" spans="1:7" x14ac:dyDescent="0.25">
      <c r="A305" s="70"/>
      <c r="B305" s="92">
        <v>44816</v>
      </c>
      <c r="C305" s="70"/>
      <c r="D305" s="90" t="s">
        <v>500</v>
      </c>
      <c r="E305" s="93"/>
      <c r="F305" s="93">
        <v>60000</v>
      </c>
      <c r="G305" s="11">
        <f t="shared" si="4"/>
        <v>0</v>
      </c>
    </row>
    <row r="306" spans="1:7" ht="41.4" x14ac:dyDescent="0.25">
      <c r="A306" s="70" t="s">
        <v>153</v>
      </c>
      <c r="B306" s="70" t="s">
        <v>501</v>
      </c>
      <c r="C306" s="70">
        <v>82127317</v>
      </c>
      <c r="D306" s="97" t="s">
        <v>502</v>
      </c>
      <c r="E306" s="88">
        <v>587282.02</v>
      </c>
      <c r="F306" s="88"/>
      <c r="G306" s="11">
        <f t="shared" si="4"/>
        <v>587282.02</v>
      </c>
    </row>
    <row r="307" spans="1:7" x14ac:dyDescent="0.25">
      <c r="A307" s="70" t="s">
        <v>153</v>
      </c>
      <c r="B307" s="70" t="s">
        <v>503</v>
      </c>
      <c r="C307" s="70"/>
      <c r="D307" s="90" t="s">
        <v>504</v>
      </c>
      <c r="E307" s="88"/>
      <c r="F307" s="88">
        <v>587282.02</v>
      </c>
      <c r="G307" s="11">
        <f t="shared" si="4"/>
        <v>0</v>
      </c>
    </row>
    <row r="308" spans="1:7" ht="41.4" x14ac:dyDescent="0.25">
      <c r="A308" s="70" t="s">
        <v>153</v>
      </c>
      <c r="B308" s="70" t="s">
        <v>501</v>
      </c>
      <c r="C308" s="70">
        <v>82127318</v>
      </c>
      <c r="D308" s="97" t="s">
        <v>505</v>
      </c>
      <c r="E308" s="88">
        <v>41866</v>
      </c>
      <c r="F308" s="88"/>
      <c r="G308" s="11">
        <f t="shared" si="4"/>
        <v>41866</v>
      </c>
    </row>
    <row r="309" spans="1:7" x14ac:dyDescent="0.25">
      <c r="A309" s="70" t="s">
        <v>153</v>
      </c>
      <c r="B309" s="70" t="s">
        <v>503</v>
      </c>
      <c r="C309" s="70"/>
      <c r="D309" s="90" t="s">
        <v>506</v>
      </c>
      <c r="E309" s="88"/>
      <c r="F309" s="88">
        <v>41866</v>
      </c>
      <c r="G309" s="11">
        <f t="shared" si="4"/>
        <v>0</v>
      </c>
    </row>
    <row r="310" spans="1:7" ht="41.4" x14ac:dyDescent="0.25">
      <c r="A310" s="70" t="s">
        <v>153</v>
      </c>
      <c r="B310" s="70" t="s">
        <v>507</v>
      </c>
      <c r="C310" s="70">
        <v>82127323</v>
      </c>
      <c r="D310" s="97" t="s">
        <v>508</v>
      </c>
      <c r="E310" s="88">
        <v>19500</v>
      </c>
      <c r="F310" s="88"/>
      <c r="G310" s="11">
        <f t="shared" si="4"/>
        <v>19500</v>
      </c>
    </row>
    <row r="311" spans="1:7" x14ac:dyDescent="0.25">
      <c r="A311" s="70" t="s">
        <v>153</v>
      </c>
      <c r="B311" s="70" t="s">
        <v>509</v>
      </c>
      <c r="C311" s="70"/>
      <c r="D311" s="90" t="s">
        <v>510</v>
      </c>
      <c r="E311" s="88"/>
      <c r="F311" s="88">
        <v>19500</v>
      </c>
      <c r="G311" s="11">
        <f t="shared" si="4"/>
        <v>0</v>
      </c>
    </row>
    <row r="312" spans="1:7" ht="41.4" x14ac:dyDescent="0.25">
      <c r="A312" s="70" t="s">
        <v>153</v>
      </c>
      <c r="B312" s="70" t="s">
        <v>511</v>
      </c>
      <c r="C312" s="70">
        <v>82127325</v>
      </c>
      <c r="D312" s="97" t="s">
        <v>512</v>
      </c>
      <c r="E312" s="88">
        <v>76596.679999999993</v>
      </c>
      <c r="F312" s="88"/>
      <c r="G312" s="11">
        <f t="shared" si="4"/>
        <v>76596.679999999993</v>
      </c>
    </row>
    <row r="313" spans="1:7" x14ac:dyDescent="0.25">
      <c r="A313" s="70" t="s">
        <v>153</v>
      </c>
      <c r="B313" s="70" t="s">
        <v>509</v>
      </c>
      <c r="C313" s="70"/>
      <c r="D313" s="90" t="s">
        <v>513</v>
      </c>
      <c r="E313" s="88"/>
      <c r="F313" s="88">
        <v>76596.679999999993</v>
      </c>
      <c r="G313" s="11">
        <f t="shared" si="4"/>
        <v>0</v>
      </c>
    </row>
    <row r="314" spans="1:7" ht="41.4" x14ac:dyDescent="0.25">
      <c r="A314" s="70" t="s">
        <v>158</v>
      </c>
      <c r="B314" s="92">
        <v>44872</v>
      </c>
      <c r="C314" s="70">
        <v>4425</v>
      </c>
      <c r="D314" s="96" t="s">
        <v>514</v>
      </c>
      <c r="E314" s="88">
        <v>25000</v>
      </c>
      <c r="F314" s="88"/>
      <c r="G314" s="11">
        <f t="shared" si="4"/>
        <v>25000</v>
      </c>
    </row>
    <row r="315" spans="1:7" x14ac:dyDescent="0.25">
      <c r="A315" s="70" t="s">
        <v>158</v>
      </c>
      <c r="B315" s="70" t="s">
        <v>515</v>
      </c>
      <c r="C315" s="70"/>
      <c r="D315" s="90" t="s">
        <v>516</v>
      </c>
      <c r="E315" s="88"/>
      <c r="F315" s="88">
        <v>25000</v>
      </c>
      <c r="G315" s="11">
        <f t="shared" si="4"/>
        <v>0</v>
      </c>
    </row>
    <row r="316" spans="1:7" ht="82.8" x14ac:dyDescent="0.25">
      <c r="A316" s="70" t="s">
        <v>158</v>
      </c>
      <c r="B316" s="92">
        <v>44872</v>
      </c>
      <c r="C316" s="70">
        <v>4426</v>
      </c>
      <c r="D316" s="99" t="s">
        <v>517</v>
      </c>
      <c r="E316" s="88">
        <v>8500</v>
      </c>
      <c r="F316" s="88"/>
      <c r="G316" s="11">
        <f t="shared" si="4"/>
        <v>8500</v>
      </c>
    </row>
    <row r="317" spans="1:7" x14ac:dyDescent="0.25">
      <c r="A317" s="70" t="s">
        <v>158</v>
      </c>
      <c r="B317" s="70" t="s">
        <v>242</v>
      </c>
      <c r="C317" s="70"/>
      <c r="D317" s="90" t="s">
        <v>518</v>
      </c>
      <c r="E317" s="88"/>
      <c r="F317" s="88">
        <v>8500</v>
      </c>
      <c r="G317" s="11">
        <f t="shared" si="4"/>
        <v>0</v>
      </c>
    </row>
    <row r="318" spans="1:7" ht="82.8" x14ac:dyDescent="0.25">
      <c r="A318" s="70" t="s">
        <v>158</v>
      </c>
      <c r="B318" s="92">
        <v>44872</v>
      </c>
      <c r="C318" s="70">
        <v>4427</v>
      </c>
      <c r="D318" s="99" t="s">
        <v>517</v>
      </c>
      <c r="E318" s="88">
        <v>1500</v>
      </c>
      <c r="F318" s="88"/>
      <c r="G318" s="11">
        <f t="shared" si="4"/>
        <v>1500</v>
      </c>
    </row>
    <row r="319" spans="1:7" x14ac:dyDescent="0.25">
      <c r="A319" s="70" t="s">
        <v>158</v>
      </c>
      <c r="B319" s="70" t="s">
        <v>242</v>
      </c>
      <c r="C319" s="70"/>
      <c r="D319" s="90" t="s">
        <v>519</v>
      </c>
      <c r="E319" s="88"/>
      <c r="F319" s="88">
        <v>1500</v>
      </c>
      <c r="G319" s="11">
        <f t="shared" si="4"/>
        <v>0</v>
      </c>
    </row>
    <row r="320" spans="1:7" ht="41.4" x14ac:dyDescent="0.25">
      <c r="A320" s="70" t="s">
        <v>158</v>
      </c>
      <c r="B320" s="70" t="s">
        <v>492</v>
      </c>
      <c r="C320" s="70">
        <v>4451</v>
      </c>
      <c r="D320" s="99" t="s">
        <v>454</v>
      </c>
      <c r="E320" s="88">
        <v>20737.68</v>
      </c>
      <c r="F320" s="88"/>
      <c r="G320" s="11">
        <f t="shared" si="4"/>
        <v>20737.68</v>
      </c>
    </row>
    <row r="321" spans="1:7" x14ac:dyDescent="0.25">
      <c r="A321" s="70" t="s">
        <v>158</v>
      </c>
      <c r="B321" s="70" t="s">
        <v>515</v>
      </c>
      <c r="C321" s="70"/>
      <c r="D321" s="90" t="s">
        <v>520</v>
      </c>
      <c r="E321" s="88"/>
      <c r="F321" s="88">
        <v>20737.68</v>
      </c>
      <c r="G321" s="11">
        <f t="shared" si="4"/>
        <v>0</v>
      </c>
    </row>
    <row r="322" spans="1:7" ht="110.4" x14ac:dyDescent="0.25">
      <c r="A322" s="70" t="s">
        <v>169</v>
      </c>
      <c r="B322" s="92">
        <v>44568</v>
      </c>
      <c r="C322" s="70">
        <v>60922</v>
      </c>
      <c r="D322" s="94" t="s">
        <v>521</v>
      </c>
      <c r="E322" s="88">
        <v>120000</v>
      </c>
      <c r="F322" s="88"/>
      <c r="G322" s="11">
        <f t="shared" si="4"/>
        <v>120000</v>
      </c>
    </row>
    <row r="323" spans="1:7" x14ac:dyDescent="0.25">
      <c r="A323" s="70" t="s">
        <v>169</v>
      </c>
      <c r="B323" s="70" t="s">
        <v>492</v>
      </c>
      <c r="C323" s="70"/>
      <c r="D323" s="90" t="s">
        <v>522</v>
      </c>
      <c r="E323" s="88"/>
      <c r="F323" s="88">
        <v>120000</v>
      </c>
      <c r="G323" s="11">
        <f t="shared" si="4"/>
        <v>0</v>
      </c>
    </row>
    <row r="324" spans="1:7" ht="55.2" x14ac:dyDescent="0.25">
      <c r="A324" s="70" t="s">
        <v>169</v>
      </c>
      <c r="B324" s="70" t="s">
        <v>417</v>
      </c>
      <c r="C324" s="70">
        <v>60957</v>
      </c>
      <c r="D324" s="94" t="s">
        <v>523</v>
      </c>
      <c r="E324" s="88">
        <v>10000</v>
      </c>
      <c r="F324" s="88"/>
      <c r="G324" s="11">
        <f t="shared" si="4"/>
        <v>10000</v>
      </c>
    </row>
    <row r="325" spans="1:7" x14ac:dyDescent="0.25">
      <c r="A325" s="70" t="s">
        <v>169</v>
      </c>
      <c r="B325" s="70" t="s">
        <v>503</v>
      </c>
      <c r="C325" s="70"/>
      <c r="D325" s="90" t="s">
        <v>524</v>
      </c>
      <c r="E325" s="88"/>
      <c r="F325" s="88">
        <v>10000</v>
      </c>
      <c r="G325" s="11">
        <f t="shared" si="4"/>
        <v>0</v>
      </c>
    </row>
    <row r="326" spans="1:7" ht="69" x14ac:dyDescent="0.25">
      <c r="A326" s="70" t="s">
        <v>169</v>
      </c>
      <c r="B326" s="70" t="s">
        <v>501</v>
      </c>
      <c r="C326" s="70">
        <v>60963</v>
      </c>
      <c r="D326" s="94" t="s">
        <v>525</v>
      </c>
      <c r="E326" s="88">
        <v>20800</v>
      </c>
      <c r="F326" s="88"/>
      <c r="G326" s="11">
        <f t="shared" si="4"/>
        <v>20800</v>
      </c>
    </row>
    <row r="327" spans="1:7" x14ac:dyDescent="0.25">
      <c r="A327" s="70" t="s">
        <v>169</v>
      </c>
      <c r="B327" s="70" t="s">
        <v>503</v>
      </c>
      <c r="C327" s="70"/>
      <c r="D327" s="90" t="s">
        <v>526</v>
      </c>
      <c r="E327" s="88"/>
      <c r="F327" s="88">
        <v>20800</v>
      </c>
      <c r="G327" s="11">
        <f t="shared" si="4"/>
        <v>0</v>
      </c>
    </row>
    <row r="328" spans="1:7" ht="110.4" x14ac:dyDescent="0.25">
      <c r="A328" s="70" t="s">
        <v>169</v>
      </c>
      <c r="B328" s="70" t="s">
        <v>509</v>
      </c>
      <c r="C328" s="70">
        <v>60983</v>
      </c>
      <c r="D328" s="100" t="s">
        <v>527</v>
      </c>
      <c r="E328" s="93">
        <v>160000</v>
      </c>
      <c r="F328" s="93"/>
      <c r="G328" s="11">
        <f t="shared" si="4"/>
        <v>160000</v>
      </c>
    </row>
    <row r="329" spans="1:7" x14ac:dyDescent="0.25">
      <c r="A329" s="70" t="s">
        <v>169</v>
      </c>
      <c r="B329" s="92">
        <v>44659</v>
      </c>
      <c r="C329" s="70"/>
      <c r="D329" s="100" t="s">
        <v>528</v>
      </c>
      <c r="E329" s="93"/>
      <c r="F329" s="93">
        <v>160000</v>
      </c>
      <c r="G329" s="11">
        <f t="shared" ref="G329:G392" si="5">G328+E329-F329</f>
        <v>0</v>
      </c>
    </row>
    <row r="330" spans="1:7" ht="69" x14ac:dyDescent="0.25">
      <c r="A330" s="70" t="s">
        <v>169</v>
      </c>
      <c r="B330" s="70" t="s">
        <v>529</v>
      </c>
      <c r="C330" s="70">
        <v>60985</v>
      </c>
      <c r="D330" s="100" t="s">
        <v>530</v>
      </c>
      <c r="E330" s="93">
        <v>18000</v>
      </c>
      <c r="F330" s="93"/>
      <c r="G330" s="11">
        <f t="shared" si="5"/>
        <v>18000</v>
      </c>
    </row>
    <row r="331" spans="1:7" x14ac:dyDescent="0.25">
      <c r="A331" s="70" t="s">
        <v>169</v>
      </c>
      <c r="B331" s="92">
        <v>44689</v>
      </c>
      <c r="C331" s="70"/>
      <c r="D331" s="100" t="s">
        <v>531</v>
      </c>
      <c r="E331" s="93"/>
      <c r="F331" s="93">
        <v>18000</v>
      </c>
      <c r="G331" s="11">
        <f t="shared" si="5"/>
        <v>0</v>
      </c>
    </row>
    <row r="332" spans="1:7" ht="82.8" x14ac:dyDescent="0.25">
      <c r="A332" s="70" t="s">
        <v>153</v>
      </c>
      <c r="B332" s="92">
        <v>44569</v>
      </c>
      <c r="C332" s="70">
        <v>82127345</v>
      </c>
      <c r="D332" s="96" t="s">
        <v>532</v>
      </c>
      <c r="E332" s="88">
        <v>36000</v>
      </c>
      <c r="F332" s="88"/>
      <c r="G332" s="11">
        <f t="shared" si="5"/>
        <v>36000</v>
      </c>
    </row>
    <row r="333" spans="1:7" x14ac:dyDescent="0.25">
      <c r="A333" s="70" t="s">
        <v>153</v>
      </c>
      <c r="B333" s="70" t="s">
        <v>533</v>
      </c>
      <c r="C333" s="70"/>
      <c r="D333" s="90" t="s">
        <v>534</v>
      </c>
      <c r="E333" s="88"/>
      <c r="F333" s="88">
        <v>36000</v>
      </c>
      <c r="G333" s="11">
        <f t="shared" si="5"/>
        <v>0</v>
      </c>
    </row>
    <row r="334" spans="1:7" ht="69" x14ac:dyDescent="0.25">
      <c r="A334" s="70" t="s">
        <v>153</v>
      </c>
      <c r="B334" s="92">
        <v>44569</v>
      </c>
      <c r="C334" s="70">
        <v>82127346</v>
      </c>
      <c r="D334" s="97" t="s">
        <v>535</v>
      </c>
      <c r="E334" s="88">
        <v>53500</v>
      </c>
      <c r="F334" s="88"/>
      <c r="G334" s="11">
        <f t="shared" si="5"/>
        <v>53500</v>
      </c>
    </row>
    <row r="335" spans="1:7" x14ac:dyDescent="0.25">
      <c r="A335" s="70" t="s">
        <v>153</v>
      </c>
      <c r="B335" s="92">
        <v>44842</v>
      </c>
      <c r="C335" s="70"/>
      <c r="D335" s="90" t="s">
        <v>536</v>
      </c>
      <c r="E335" s="88"/>
      <c r="F335" s="88">
        <v>53500</v>
      </c>
      <c r="G335" s="11">
        <f t="shared" si="5"/>
        <v>0</v>
      </c>
    </row>
    <row r="336" spans="1:7" ht="41.4" x14ac:dyDescent="0.25">
      <c r="A336" s="70" t="s">
        <v>153</v>
      </c>
      <c r="B336" s="92">
        <v>44628</v>
      </c>
      <c r="C336" s="70">
        <v>82127347</v>
      </c>
      <c r="D336" s="97" t="s">
        <v>537</v>
      </c>
      <c r="E336" s="88">
        <v>634050</v>
      </c>
      <c r="F336" s="88"/>
      <c r="G336" s="11">
        <f t="shared" si="5"/>
        <v>634050</v>
      </c>
    </row>
    <row r="337" spans="1:7" x14ac:dyDescent="0.25">
      <c r="A337" s="70" t="s">
        <v>153</v>
      </c>
      <c r="B337" s="92">
        <v>44903</v>
      </c>
      <c r="C337" s="70"/>
      <c r="D337" s="90" t="s">
        <v>538</v>
      </c>
      <c r="E337" s="88"/>
      <c r="F337" s="88">
        <v>634050</v>
      </c>
      <c r="G337" s="11">
        <f t="shared" si="5"/>
        <v>0</v>
      </c>
    </row>
    <row r="338" spans="1:7" ht="41.4" x14ac:dyDescent="0.25">
      <c r="A338" s="70" t="s">
        <v>153</v>
      </c>
      <c r="B338" s="92">
        <v>44628</v>
      </c>
      <c r="C338" s="70">
        <v>82127348</v>
      </c>
      <c r="D338" s="97" t="s">
        <v>539</v>
      </c>
      <c r="E338" s="88">
        <v>206000</v>
      </c>
      <c r="F338" s="88"/>
      <c r="G338" s="11">
        <f t="shared" si="5"/>
        <v>206000</v>
      </c>
    </row>
    <row r="339" spans="1:7" x14ac:dyDescent="0.25">
      <c r="A339" s="70" t="s">
        <v>153</v>
      </c>
      <c r="B339" s="70" t="s">
        <v>540</v>
      </c>
      <c r="C339" s="70"/>
      <c r="D339" s="90" t="s">
        <v>541</v>
      </c>
      <c r="E339" s="88"/>
      <c r="F339" s="88">
        <v>206000</v>
      </c>
      <c r="G339" s="11">
        <f t="shared" si="5"/>
        <v>0</v>
      </c>
    </row>
    <row r="340" spans="1:7" ht="41.4" x14ac:dyDescent="0.25">
      <c r="A340" s="70" t="s">
        <v>153</v>
      </c>
      <c r="B340" s="92">
        <v>44628</v>
      </c>
      <c r="C340" s="70">
        <v>82127349</v>
      </c>
      <c r="D340" s="97" t="s">
        <v>542</v>
      </c>
      <c r="E340" s="88">
        <v>694461.02</v>
      </c>
      <c r="F340" s="88"/>
      <c r="G340" s="11">
        <f t="shared" si="5"/>
        <v>694461.02</v>
      </c>
    </row>
    <row r="341" spans="1:7" x14ac:dyDescent="0.25">
      <c r="A341" s="70" t="s">
        <v>153</v>
      </c>
      <c r="B341" s="92">
        <v>44689</v>
      </c>
      <c r="C341" s="70"/>
      <c r="D341" s="90" t="s">
        <v>543</v>
      </c>
      <c r="E341" s="88"/>
      <c r="F341" s="88">
        <v>694461.02</v>
      </c>
      <c r="G341" s="63">
        <f t="shared" si="5"/>
        <v>0</v>
      </c>
    </row>
    <row r="342" spans="1:7" ht="41.4" x14ac:dyDescent="0.25">
      <c r="A342" s="70" t="s">
        <v>153</v>
      </c>
      <c r="B342" s="92">
        <v>44628</v>
      </c>
      <c r="C342" s="70">
        <v>82127350</v>
      </c>
      <c r="D342" s="97" t="s">
        <v>544</v>
      </c>
      <c r="E342" s="88">
        <v>39807</v>
      </c>
      <c r="F342" s="88"/>
      <c r="G342" s="10">
        <f t="shared" si="5"/>
        <v>39807</v>
      </c>
    </row>
    <row r="343" spans="1:7" x14ac:dyDescent="0.25">
      <c r="A343" s="70" t="s">
        <v>153</v>
      </c>
      <c r="B343" s="92">
        <v>44812</v>
      </c>
      <c r="C343" s="70"/>
      <c r="D343" s="90" t="s">
        <v>545</v>
      </c>
      <c r="E343" s="88"/>
      <c r="F343" s="88">
        <v>39807</v>
      </c>
      <c r="G343" s="10">
        <f t="shared" si="5"/>
        <v>0</v>
      </c>
    </row>
    <row r="344" spans="1:7" ht="82.8" x14ac:dyDescent="0.25">
      <c r="A344" s="70" t="s">
        <v>153</v>
      </c>
      <c r="B344" s="92">
        <v>44659</v>
      </c>
      <c r="C344" s="70">
        <v>82127351</v>
      </c>
      <c r="D344" s="97" t="s">
        <v>546</v>
      </c>
      <c r="E344" s="88">
        <v>316300</v>
      </c>
      <c r="F344" s="88"/>
      <c r="G344" s="10">
        <f t="shared" si="5"/>
        <v>316300</v>
      </c>
    </row>
    <row r="345" spans="1:7" x14ac:dyDescent="0.25">
      <c r="A345" s="70" t="s">
        <v>153</v>
      </c>
      <c r="B345" s="70" t="s">
        <v>547</v>
      </c>
      <c r="C345" s="70"/>
      <c r="D345" s="90" t="s">
        <v>548</v>
      </c>
      <c r="E345" s="88"/>
      <c r="F345" s="88">
        <v>316300</v>
      </c>
      <c r="G345" s="10">
        <f t="shared" si="5"/>
        <v>0</v>
      </c>
    </row>
    <row r="346" spans="1:7" ht="41.4" x14ac:dyDescent="0.25">
      <c r="A346" s="70" t="s">
        <v>153</v>
      </c>
      <c r="B346" s="92">
        <v>44842</v>
      </c>
      <c r="C346" s="70">
        <v>82127367</v>
      </c>
      <c r="D346" s="97" t="s">
        <v>549</v>
      </c>
      <c r="E346" s="88">
        <v>3081</v>
      </c>
      <c r="F346" s="88"/>
      <c r="G346" s="10">
        <f t="shared" si="5"/>
        <v>3081</v>
      </c>
    </row>
    <row r="347" spans="1:7" x14ac:dyDescent="0.25">
      <c r="A347" s="70" t="s">
        <v>153</v>
      </c>
      <c r="B347" s="70" t="s">
        <v>550</v>
      </c>
      <c r="C347" s="70"/>
      <c r="D347" s="90" t="s">
        <v>551</v>
      </c>
      <c r="E347" s="88"/>
      <c r="F347" s="88">
        <v>3081</v>
      </c>
      <c r="G347" s="10">
        <f t="shared" si="5"/>
        <v>0</v>
      </c>
    </row>
    <row r="348" spans="1:7" ht="41.4" x14ac:dyDescent="0.25">
      <c r="A348" s="70" t="s">
        <v>153</v>
      </c>
      <c r="B348" s="70" t="s">
        <v>540</v>
      </c>
      <c r="C348" s="70">
        <v>82127375</v>
      </c>
      <c r="D348" s="101" t="s">
        <v>552</v>
      </c>
      <c r="E348" s="93">
        <v>22500</v>
      </c>
      <c r="F348" s="93"/>
      <c r="G348" s="10">
        <f t="shared" si="5"/>
        <v>22500</v>
      </c>
    </row>
    <row r="349" spans="1:7" x14ac:dyDescent="0.25">
      <c r="A349" s="70" t="s">
        <v>153</v>
      </c>
      <c r="B349" s="70" t="s">
        <v>553</v>
      </c>
      <c r="C349" s="70"/>
      <c r="D349" s="101" t="s">
        <v>554</v>
      </c>
      <c r="E349" s="93"/>
      <c r="F349" s="93">
        <v>22500</v>
      </c>
      <c r="G349" s="10">
        <f t="shared" si="5"/>
        <v>0</v>
      </c>
    </row>
    <row r="350" spans="1:7" ht="27.6" x14ac:dyDescent="0.25">
      <c r="A350" s="70" t="s">
        <v>153</v>
      </c>
      <c r="B350" s="70" t="s">
        <v>540</v>
      </c>
      <c r="C350" s="70">
        <v>82127376</v>
      </c>
      <c r="D350" s="101" t="s">
        <v>555</v>
      </c>
      <c r="E350" s="88">
        <v>8925</v>
      </c>
      <c r="F350" s="88"/>
      <c r="G350" s="10">
        <f t="shared" si="5"/>
        <v>8925</v>
      </c>
    </row>
    <row r="351" spans="1:7" x14ac:dyDescent="0.25">
      <c r="A351" s="70" t="s">
        <v>153</v>
      </c>
      <c r="B351" s="70" t="s">
        <v>556</v>
      </c>
      <c r="C351" s="70"/>
      <c r="D351" s="90" t="s">
        <v>557</v>
      </c>
      <c r="E351" s="88"/>
      <c r="F351" s="88">
        <v>8925</v>
      </c>
      <c r="G351" s="10">
        <f t="shared" si="5"/>
        <v>0</v>
      </c>
    </row>
    <row r="352" spans="1:7" ht="27.6" x14ac:dyDescent="0.25">
      <c r="A352" s="70" t="s">
        <v>153</v>
      </c>
      <c r="B352" s="70" t="s">
        <v>540</v>
      </c>
      <c r="C352" s="70">
        <v>82127377</v>
      </c>
      <c r="D352" s="101" t="s">
        <v>558</v>
      </c>
      <c r="E352" s="88">
        <v>352800</v>
      </c>
      <c r="F352" s="88"/>
      <c r="G352" s="10">
        <f t="shared" si="5"/>
        <v>352800</v>
      </c>
    </row>
    <row r="353" spans="1:7" x14ac:dyDescent="0.25">
      <c r="A353" s="70" t="s">
        <v>153</v>
      </c>
      <c r="B353" s="70" t="s">
        <v>556</v>
      </c>
      <c r="C353" s="70"/>
      <c r="D353" s="90" t="s">
        <v>559</v>
      </c>
      <c r="E353" s="88"/>
      <c r="F353" s="88">
        <v>352800</v>
      </c>
      <c r="G353" s="10">
        <f t="shared" si="5"/>
        <v>0</v>
      </c>
    </row>
    <row r="354" spans="1:7" ht="41.4" x14ac:dyDescent="0.25">
      <c r="A354" s="70" t="s">
        <v>153</v>
      </c>
      <c r="B354" s="70" t="s">
        <v>533</v>
      </c>
      <c r="C354" s="70">
        <v>82127378</v>
      </c>
      <c r="D354" s="101" t="s">
        <v>560</v>
      </c>
      <c r="E354" s="88">
        <v>608017.68000000005</v>
      </c>
      <c r="F354" s="88"/>
      <c r="G354" s="10">
        <f t="shared" si="5"/>
        <v>608017.68000000005</v>
      </c>
    </row>
    <row r="355" spans="1:7" x14ac:dyDescent="0.25">
      <c r="A355" s="70" t="s">
        <v>153</v>
      </c>
      <c r="B355" s="70" t="s">
        <v>556</v>
      </c>
      <c r="C355" s="70"/>
      <c r="D355" s="90" t="s">
        <v>561</v>
      </c>
      <c r="E355" s="88"/>
      <c r="F355" s="88">
        <v>608017.68000000005</v>
      </c>
      <c r="G355" s="10">
        <f t="shared" si="5"/>
        <v>0</v>
      </c>
    </row>
    <row r="356" spans="1:7" ht="41.4" x14ac:dyDescent="0.25">
      <c r="A356" s="70" t="s">
        <v>153</v>
      </c>
      <c r="B356" s="70" t="s">
        <v>533</v>
      </c>
      <c r="C356" s="70">
        <v>82127379</v>
      </c>
      <c r="D356" s="101" t="s">
        <v>562</v>
      </c>
      <c r="E356" s="88">
        <v>39660</v>
      </c>
      <c r="F356" s="88"/>
      <c r="G356" s="10">
        <f t="shared" si="5"/>
        <v>39660</v>
      </c>
    </row>
    <row r="357" spans="1:7" x14ac:dyDescent="0.25">
      <c r="A357" s="70" t="s">
        <v>153</v>
      </c>
      <c r="B357" s="70" t="s">
        <v>563</v>
      </c>
      <c r="C357" s="70"/>
      <c r="D357" s="90" t="s">
        <v>564</v>
      </c>
      <c r="E357" s="88"/>
      <c r="F357" s="88">
        <v>39660</v>
      </c>
      <c r="G357" s="10">
        <f t="shared" si="5"/>
        <v>0</v>
      </c>
    </row>
    <row r="358" spans="1:7" ht="55.2" x14ac:dyDescent="0.25">
      <c r="A358" s="70" t="s">
        <v>153</v>
      </c>
      <c r="B358" s="70" t="s">
        <v>533</v>
      </c>
      <c r="C358" s="70">
        <v>82127380</v>
      </c>
      <c r="D358" s="101" t="s">
        <v>565</v>
      </c>
      <c r="E358" s="88">
        <v>3600</v>
      </c>
      <c r="F358" s="88"/>
      <c r="G358" s="10">
        <f t="shared" si="5"/>
        <v>3600</v>
      </c>
    </row>
    <row r="359" spans="1:7" x14ac:dyDescent="0.25">
      <c r="A359" s="70" t="s">
        <v>153</v>
      </c>
      <c r="B359" s="70" t="s">
        <v>556</v>
      </c>
      <c r="C359" s="70"/>
      <c r="D359" s="90" t="s">
        <v>566</v>
      </c>
      <c r="E359" s="88"/>
      <c r="F359" s="88">
        <v>3600</v>
      </c>
      <c r="G359" s="10">
        <f t="shared" si="5"/>
        <v>0</v>
      </c>
    </row>
    <row r="360" spans="1:7" ht="55.2" x14ac:dyDescent="0.25">
      <c r="A360" s="70" t="s">
        <v>153</v>
      </c>
      <c r="B360" s="70" t="s">
        <v>563</v>
      </c>
      <c r="C360" s="70">
        <v>82127390</v>
      </c>
      <c r="D360" s="97" t="s">
        <v>567</v>
      </c>
      <c r="E360" s="93">
        <v>10500</v>
      </c>
      <c r="F360" s="93"/>
      <c r="G360" s="10">
        <f t="shared" si="5"/>
        <v>10500</v>
      </c>
    </row>
    <row r="361" spans="1:7" x14ac:dyDescent="0.25">
      <c r="A361" s="70" t="s">
        <v>153</v>
      </c>
      <c r="B361" s="70" t="s">
        <v>568</v>
      </c>
      <c r="C361" s="70"/>
      <c r="D361" s="97" t="s">
        <v>569</v>
      </c>
      <c r="E361" s="93"/>
      <c r="F361" s="93">
        <v>10500</v>
      </c>
      <c r="G361" s="10">
        <f t="shared" si="5"/>
        <v>0</v>
      </c>
    </row>
    <row r="362" spans="1:7" ht="27.6" x14ac:dyDescent="0.25">
      <c r="A362" s="70" t="s">
        <v>153</v>
      </c>
      <c r="B362" s="70" t="s">
        <v>556</v>
      </c>
      <c r="C362" s="70">
        <v>82127400</v>
      </c>
      <c r="D362" s="97" t="s">
        <v>570</v>
      </c>
      <c r="E362" s="93">
        <v>11150</v>
      </c>
      <c r="F362" s="93"/>
      <c r="G362" s="10">
        <f t="shared" si="5"/>
        <v>11150</v>
      </c>
    </row>
    <row r="363" spans="1:7" x14ac:dyDescent="0.25">
      <c r="A363" s="70" t="s">
        <v>153</v>
      </c>
      <c r="B363" s="92">
        <v>44813</v>
      </c>
      <c r="C363" s="70"/>
      <c r="D363" s="97" t="s">
        <v>571</v>
      </c>
      <c r="E363" s="93"/>
      <c r="F363" s="93">
        <v>11150</v>
      </c>
      <c r="G363" s="10">
        <f t="shared" si="5"/>
        <v>0</v>
      </c>
    </row>
    <row r="364" spans="1:7" ht="27.6" x14ac:dyDescent="0.25">
      <c r="A364" s="70" t="s">
        <v>153</v>
      </c>
      <c r="B364" s="70" t="s">
        <v>572</v>
      </c>
      <c r="C364" s="70">
        <v>82127417</v>
      </c>
      <c r="D364" s="97" t="s">
        <v>573</v>
      </c>
      <c r="E364" s="93">
        <v>276750</v>
      </c>
      <c r="F364" s="93"/>
      <c r="G364" s="10">
        <f t="shared" si="5"/>
        <v>276750</v>
      </c>
    </row>
    <row r="365" spans="1:7" x14ac:dyDescent="0.25">
      <c r="A365" s="70" t="s">
        <v>153</v>
      </c>
      <c r="B365" s="92">
        <v>44782</v>
      </c>
      <c r="C365" s="70"/>
      <c r="D365" s="97" t="s">
        <v>574</v>
      </c>
      <c r="E365" s="93"/>
      <c r="F365" s="93">
        <v>276750</v>
      </c>
      <c r="G365" s="10">
        <f t="shared" si="5"/>
        <v>0</v>
      </c>
    </row>
    <row r="366" spans="1:7" ht="41.4" x14ac:dyDescent="0.25">
      <c r="A366" s="70" t="s">
        <v>153</v>
      </c>
      <c r="B366" s="70" t="s">
        <v>572</v>
      </c>
      <c r="C366" s="70">
        <v>82127418</v>
      </c>
      <c r="D366" s="97" t="s">
        <v>575</v>
      </c>
      <c r="E366" s="93">
        <v>77500</v>
      </c>
      <c r="F366" s="93"/>
      <c r="G366" s="10">
        <f t="shared" si="5"/>
        <v>77500</v>
      </c>
    </row>
    <row r="367" spans="1:7" x14ac:dyDescent="0.25">
      <c r="A367" s="70" t="s">
        <v>153</v>
      </c>
      <c r="B367" s="92">
        <v>44813</v>
      </c>
      <c r="C367" s="70"/>
      <c r="D367" s="97" t="s">
        <v>576</v>
      </c>
      <c r="E367" s="93"/>
      <c r="F367" s="93">
        <v>77500</v>
      </c>
      <c r="G367" s="10">
        <f t="shared" si="5"/>
        <v>0</v>
      </c>
    </row>
    <row r="368" spans="1:7" ht="27.6" x14ac:dyDescent="0.25">
      <c r="A368" s="70" t="s">
        <v>153</v>
      </c>
      <c r="B368" s="70" t="s">
        <v>572</v>
      </c>
      <c r="C368" s="70">
        <v>82127419</v>
      </c>
      <c r="D368" s="97" t="s">
        <v>577</v>
      </c>
      <c r="E368" s="93">
        <v>55475</v>
      </c>
      <c r="F368" s="93"/>
      <c r="G368" s="10">
        <f t="shared" si="5"/>
        <v>55475</v>
      </c>
    </row>
    <row r="369" spans="1:7" x14ac:dyDescent="0.25">
      <c r="A369" s="70" t="s">
        <v>153</v>
      </c>
      <c r="B369" s="92">
        <v>44782</v>
      </c>
      <c r="C369" s="70"/>
      <c r="D369" s="97" t="s">
        <v>578</v>
      </c>
      <c r="E369" s="93"/>
      <c r="F369" s="93">
        <v>55475</v>
      </c>
      <c r="G369" s="10">
        <f t="shared" si="5"/>
        <v>0</v>
      </c>
    </row>
    <row r="370" spans="1:7" ht="27.6" x14ac:dyDescent="0.25">
      <c r="A370" s="70" t="s">
        <v>153</v>
      </c>
      <c r="B370" s="70" t="s">
        <v>572</v>
      </c>
      <c r="C370" s="70">
        <v>82127420</v>
      </c>
      <c r="D370" s="97" t="s">
        <v>579</v>
      </c>
      <c r="E370" s="93">
        <v>24400</v>
      </c>
      <c r="F370" s="93"/>
      <c r="G370" s="10">
        <f t="shared" si="5"/>
        <v>24400</v>
      </c>
    </row>
    <row r="371" spans="1:7" x14ac:dyDescent="0.25">
      <c r="A371" s="70" t="s">
        <v>153</v>
      </c>
      <c r="B371" s="92">
        <v>44782</v>
      </c>
      <c r="C371" s="70"/>
      <c r="D371" s="97" t="s">
        <v>580</v>
      </c>
      <c r="E371" s="93"/>
      <c r="F371" s="93">
        <v>24400</v>
      </c>
      <c r="G371" s="10">
        <f t="shared" si="5"/>
        <v>0</v>
      </c>
    </row>
    <row r="372" spans="1:7" ht="27.6" x14ac:dyDescent="0.25">
      <c r="A372" s="70" t="s">
        <v>153</v>
      </c>
      <c r="B372" s="70" t="s">
        <v>572</v>
      </c>
      <c r="C372" s="70">
        <v>82127421</v>
      </c>
      <c r="D372" s="97" t="s">
        <v>581</v>
      </c>
      <c r="E372" s="93">
        <v>125000</v>
      </c>
      <c r="F372" s="93"/>
      <c r="G372" s="10">
        <f t="shared" si="5"/>
        <v>125000</v>
      </c>
    </row>
    <row r="373" spans="1:7" x14ac:dyDescent="0.25">
      <c r="A373" s="70" t="s">
        <v>153</v>
      </c>
      <c r="B373" s="92">
        <v>44813</v>
      </c>
      <c r="C373" s="70"/>
      <c r="D373" s="97" t="s">
        <v>582</v>
      </c>
      <c r="E373" s="93"/>
      <c r="F373" s="93">
        <v>125000</v>
      </c>
      <c r="G373" s="10">
        <f t="shared" si="5"/>
        <v>0</v>
      </c>
    </row>
    <row r="374" spans="1:7" ht="96.6" x14ac:dyDescent="0.25">
      <c r="A374" s="70" t="s">
        <v>158</v>
      </c>
      <c r="B374" s="92">
        <v>44689</v>
      </c>
      <c r="C374" s="70">
        <v>4471</v>
      </c>
      <c r="D374" s="96" t="s">
        <v>583</v>
      </c>
      <c r="E374" s="93">
        <v>14000</v>
      </c>
      <c r="F374" s="93"/>
      <c r="G374" s="10">
        <f t="shared" si="5"/>
        <v>14000</v>
      </c>
    </row>
    <row r="375" spans="1:7" x14ac:dyDescent="0.25">
      <c r="A375" s="70" t="s">
        <v>158</v>
      </c>
      <c r="B375" s="92" t="s">
        <v>553</v>
      </c>
      <c r="C375" s="70"/>
      <c r="D375" s="96" t="s">
        <v>584</v>
      </c>
      <c r="E375" s="93"/>
      <c r="F375" s="93">
        <v>14000</v>
      </c>
      <c r="G375" s="10">
        <f t="shared" si="5"/>
        <v>0</v>
      </c>
    </row>
    <row r="376" spans="1:7" ht="41.4" x14ac:dyDescent="0.25">
      <c r="A376" s="70" t="s">
        <v>158</v>
      </c>
      <c r="B376" s="70"/>
      <c r="C376" s="70">
        <v>4473</v>
      </c>
      <c r="D376" s="96" t="s">
        <v>585</v>
      </c>
      <c r="E376" s="88">
        <v>40615.660000000003</v>
      </c>
      <c r="F376" s="88"/>
      <c r="G376" s="10">
        <f t="shared" si="5"/>
        <v>40615.660000000003</v>
      </c>
    </row>
    <row r="377" spans="1:7" x14ac:dyDescent="0.25">
      <c r="A377" s="70" t="s">
        <v>158</v>
      </c>
      <c r="B377" s="70" t="s">
        <v>572</v>
      </c>
      <c r="C377" s="70"/>
      <c r="D377" s="90" t="s">
        <v>586</v>
      </c>
      <c r="E377" s="88"/>
      <c r="F377" s="88">
        <v>40615.660000000003</v>
      </c>
      <c r="G377" s="10">
        <f t="shared" si="5"/>
        <v>0</v>
      </c>
    </row>
    <row r="378" spans="1:7" ht="96.6" x14ac:dyDescent="0.25">
      <c r="A378" s="70" t="s">
        <v>158</v>
      </c>
      <c r="B378" s="92">
        <v>44812</v>
      </c>
      <c r="C378" s="70">
        <v>4474</v>
      </c>
      <c r="D378" s="96" t="s">
        <v>587</v>
      </c>
      <c r="E378" s="88">
        <v>3750</v>
      </c>
      <c r="F378" s="88"/>
      <c r="G378" s="10">
        <f t="shared" si="5"/>
        <v>3750</v>
      </c>
    </row>
    <row r="379" spans="1:7" x14ac:dyDescent="0.25">
      <c r="A379" s="70" t="s">
        <v>158</v>
      </c>
      <c r="B379" s="70" t="s">
        <v>547</v>
      </c>
      <c r="C379" s="70"/>
      <c r="D379" s="90" t="s">
        <v>588</v>
      </c>
      <c r="E379" s="88"/>
      <c r="F379" s="88">
        <v>3750</v>
      </c>
      <c r="G379" s="10">
        <f t="shared" si="5"/>
        <v>0</v>
      </c>
    </row>
    <row r="380" spans="1:7" ht="96.6" x14ac:dyDescent="0.25">
      <c r="A380" s="70" t="s">
        <v>158</v>
      </c>
      <c r="B380" s="92">
        <v>44812</v>
      </c>
      <c r="C380" s="70">
        <v>4475</v>
      </c>
      <c r="D380" s="96" t="s">
        <v>587</v>
      </c>
      <c r="E380" s="88">
        <v>21250</v>
      </c>
      <c r="F380" s="88"/>
      <c r="G380" s="10">
        <f t="shared" si="5"/>
        <v>21250</v>
      </c>
    </row>
    <row r="381" spans="1:7" x14ac:dyDescent="0.25">
      <c r="A381" s="70" t="s">
        <v>158</v>
      </c>
      <c r="B381" s="70" t="s">
        <v>547</v>
      </c>
      <c r="C381" s="70"/>
      <c r="D381" s="90" t="s">
        <v>589</v>
      </c>
      <c r="E381" s="88"/>
      <c r="F381" s="88">
        <v>21250</v>
      </c>
      <c r="G381" s="10">
        <f t="shared" si="5"/>
        <v>0</v>
      </c>
    </row>
    <row r="382" spans="1:7" ht="69" x14ac:dyDescent="0.25">
      <c r="A382" s="70" t="s">
        <v>158</v>
      </c>
      <c r="B382" s="70" t="s">
        <v>556</v>
      </c>
      <c r="C382" s="70">
        <v>4517</v>
      </c>
      <c r="D382" s="99" t="s">
        <v>590</v>
      </c>
      <c r="E382" s="93">
        <v>59500</v>
      </c>
      <c r="F382" s="93"/>
      <c r="G382" s="10">
        <f t="shared" si="5"/>
        <v>59500</v>
      </c>
    </row>
    <row r="383" spans="1:7" x14ac:dyDescent="0.25">
      <c r="A383" s="70" t="s">
        <v>158</v>
      </c>
      <c r="B383" s="70" t="s">
        <v>568</v>
      </c>
      <c r="C383" s="70"/>
      <c r="D383" s="99" t="s">
        <v>591</v>
      </c>
      <c r="E383" s="93"/>
      <c r="F383" s="93">
        <v>59500</v>
      </c>
      <c r="G383" s="10">
        <f t="shared" si="5"/>
        <v>0</v>
      </c>
    </row>
    <row r="384" spans="1:7" ht="41.4" x14ac:dyDescent="0.25">
      <c r="A384" s="70" t="s">
        <v>158</v>
      </c>
      <c r="B384" s="70" t="s">
        <v>556</v>
      </c>
      <c r="C384" s="70">
        <v>4518</v>
      </c>
      <c r="D384" s="99" t="s">
        <v>592</v>
      </c>
      <c r="E384" s="93">
        <v>7600</v>
      </c>
      <c r="F384" s="93"/>
      <c r="G384" s="10">
        <f t="shared" si="5"/>
        <v>7600</v>
      </c>
    </row>
    <row r="385" spans="1:7" x14ac:dyDescent="0.25">
      <c r="A385" s="70" t="s">
        <v>158</v>
      </c>
      <c r="B385" s="70" t="s">
        <v>568</v>
      </c>
      <c r="C385" s="70"/>
      <c r="D385" s="99" t="s">
        <v>593</v>
      </c>
      <c r="E385" s="93"/>
      <c r="F385" s="93">
        <v>7600</v>
      </c>
      <c r="G385" s="10">
        <f t="shared" si="5"/>
        <v>0</v>
      </c>
    </row>
    <row r="386" spans="1:7" ht="151.80000000000001" x14ac:dyDescent="0.25">
      <c r="A386" s="70" t="s">
        <v>158</v>
      </c>
      <c r="B386" s="70" t="s">
        <v>556</v>
      </c>
      <c r="C386" s="70">
        <v>4520</v>
      </c>
      <c r="D386" s="99" t="s">
        <v>594</v>
      </c>
      <c r="E386" s="88">
        <v>5000</v>
      </c>
      <c r="F386" s="88"/>
      <c r="G386" s="10">
        <f t="shared" si="5"/>
        <v>5000</v>
      </c>
    </row>
    <row r="387" spans="1:7" x14ac:dyDescent="0.25">
      <c r="A387" s="70" t="s">
        <v>158</v>
      </c>
      <c r="B387" s="70" t="s">
        <v>572</v>
      </c>
      <c r="C387" s="70"/>
      <c r="D387" s="90" t="s">
        <v>595</v>
      </c>
      <c r="E387" s="88"/>
      <c r="F387" s="88">
        <v>5000</v>
      </c>
      <c r="G387" s="10">
        <f t="shared" si="5"/>
        <v>0</v>
      </c>
    </row>
    <row r="388" spans="1:7" ht="55.2" x14ac:dyDescent="0.25">
      <c r="A388" s="70" t="s">
        <v>158</v>
      </c>
      <c r="B388" s="70" t="s">
        <v>547</v>
      </c>
      <c r="C388" s="70">
        <v>4525</v>
      </c>
      <c r="D388" s="96" t="s">
        <v>596</v>
      </c>
      <c r="E388" s="93">
        <v>1500</v>
      </c>
      <c r="F388" s="93"/>
      <c r="G388" s="10">
        <f t="shared" si="5"/>
        <v>1500</v>
      </c>
    </row>
    <row r="389" spans="1:7" x14ac:dyDescent="0.25">
      <c r="A389" s="70" t="s">
        <v>158</v>
      </c>
      <c r="B389" s="70" t="s">
        <v>553</v>
      </c>
      <c r="C389" s="70"/>
      <c r="D389" s="96" t="s">
        <v>597</v>
      </c>
      <c r="E389" s="93"/>
      <c r="F389" s="93">
        <v>1500</v>
      </c>
      <c r="G389" s="10">
        <f t="shared" si="5"/>
        <v>0</v>
      </c>
    </row>
    <row r="390" spans="1:7" ht="41.4" x14ac:dyDescent="0.25">
      <c r="A390" s="70" t="s">
        <v>158</v>
      </c>
      <c r="B390" s="70" t="s">
        <v>547</v>
      </c>
      <c r="C390" s="70">
        <v>4528</v>
      </c>
      <c r="D390" s="99" t="s">
        <v>598</v>
      </c>
      <c r="E390" s="93">
        <v>15000</v>
      </c>
      <c r="F390" s="93"/>
      <c r="G390" s="10">
        <f t="shared" si="5"/>
        <v>15000</v>
      </c>
    </row>
    <row r="391" spans="1:7" x14ac:dyDescent="0.25">
      <c r="A391" s="70" t="s">
        <v>158</v>
      </c>
      <c r="B391" s="70" t="s">
        <v>568</v>
      </c>
      <c r="C391" s="70"/>
      <c r="D391" s="99" t="s">
        <v>599</v>
      </c>
      <c r="E391" s="93"/>
      <c r="F391" s="93">
        <v>15000</v>
      </c>
      <c r="G391" s="10">
        <f t="shared" si="5"/>
        <v>0</v>
      </c>
    </row>
    <row r="392" spans="1:7" ht="55.2" x14ac:dyDescent="0.25">
      <c r="A392" s="70" t="s">
        <v>158</v>
      </c>
      <c r="B392" s="70" t="s">
        <v>547</v>
      </c>
      <c r="C392" s="70">
        <v>4529</v>
      </c>
      <c r="D392" s="99" t="s">
        <v>600</v>
      </c>
      <c r="E392" s="93">
        <v>1500</v>
      </c>
      <c r="F392" s="93"/>
      <c r="G392" s="10">
        <f t="shared" si="5"/>
        <v>1500</v>
      </c>
    </row>
    <row r="393" spans="1:7" x14ac:dyDescent="0.25">
      <c r="A393" s="70" t="s">
        <v>158</v>
      </c>
      <c r="B393" s="70" t="s">
        <v>568</v>
      </c>
      <c r="C393" s="70"/>
      <c r="D393" s="99" t="s">
        <v>601</v>
      </c>
      <c r="E393" s="93"/>
      <c r="F393" s="93">
        <v>1500</v>
      </c>
      <c r="G393" s="10">
        <f t="shared" ref="G393:G456" si="6">G392+E393-F393</f>
        <v>0</v>
      </c>
    </row>
    <row r="394" spans="1:7" ht="69" x14ac:dyDescent="0.25">
      <c r="A394" s="70" t="s">
        <v>169</v>
      </c>
      <c r="B394" s="70" t="s">
        <v>533</v>
      </c>
      <c r="C394" s="70">
        <v>102316</v>
      </c>
      <c r="D394" s="94" t="s">
        <v>602</v>
      </c>
      <c r="E394" s="88">
        <v>35600</v>
      </c>
      <c r="F394" s="88"/>
      <c r="G394" s="10">
        <f t="shared" si="6"/>
        <v>35600</v>
      </c>
    </row>
    <row r="395" spans="1:7" x14ac:dyDescent="0.25">
      <c r="A395" s="70" t="s">
        <v>169</v>
      </c>
      <c r="B395" s="92">
        <v>44782</v>
      </c>
      <c r="C395" s="70"/>
      <c r="D395" s="94" t="s">
        <v>603</v>
      </c>
      <c r="E395" s="88"/>
      <c r="F395" s="88">
        <v>35600</v>
      </c>
      <c r="G395" s="10">
        <f t="shared" si="6"/>
        <v>0</v>
      </c>
    </row>
    <row r="396" spans="1:7" ht="69" x14ac:dyDescent="0.25">
      <c r="A396" s="70" t="s">
        <v>169</v>
      </c>
      <c r="B396" s="70" t="s">
        <v>533</v>
      </c>
      <c r="C396" s="70">
        <v>102318</v>
      </c>
      <c r="D396" s="94" t="s">
        <v>604</v>
      </c>
      <c r="E396" s="88">
        <v>14800</v>
      </c>
      <c r="F396" s="88"/>
      <c r="G396" s="10">
        <f t="shared" si="6"/>
        <v>14800</v>
      </c>
    </row>
    <row r="397" spans="1:7" x14ac:dyDescent="0.25">
      <c r="A397" s="70" t="s">
        <v>169</v>
      </c>
      <c r="B397" s="70" t="s">
        <v>547</v>
      </c>
      <c r="C397" s="70"/>
      <c r="D397" s="90" t="s">
        <v>605</v>
      </c>
      <c r="E397" s="88"/>
      <c r="F397" s="88">
        <v>14800</v>
      </c>
      <c r="G397" s="10">
        <f t="shared" si="6"/>
        <v>0</v>
      </c>
    </row>
    <row r="398" spans="1:7" ht="82.8" x14ac:dyDescent="0.25">
      <c r="A398" s="70" t="s">
        <v>169</v>
      </c>
      <c r="B398" s="70" t="s">
        <v>533</v>
      </c>
      <c r="C398" s="70">
        <v>102331</v>
      </c>
      <c r="D398" s="94" t="s">
        <v>606</v>
      </c>
      <c r="E398" s="88">
        <v>30000</v>
      </c>
      <c r="F398" s="88"/>
      <c r="G398" s="10">
        <f t="shared" si="6"/>
        <v>30000</v>
      </c>
    </row>
    <row r="399" spans="1:7" x14ac:dyDescent="0.25">
      <c r="A399" s="70" t="s">
        <v>169</v>
      </c>
      <c r="B399" s="70" t="s">
        <v>547</v>
      </c>
      <c r="C399" s="70"/>
      <c r="D399" s="90" t="s">
        <v>607</v>
      </c>
      <c r="E399" s="88"/>
      <c r="F399" s="88">
        <v>30000</v>
      </c>
      <c r="G399" s="10">
        <f t="shared" si="6"/>
        <v>0</v>
      </c>
    </row>
    <row r="400" spans="1:7" ht="69" x14ac:dyDescent="0.25">
      <c r="A400" s="70" t="s">
        <v>169</v>
      </c>
      <c r="B400" s="70" t="s">
        <v>533</v>
      </c>
      <c r="C400" s="70">
        <v>102332</v>
      </c>
      <c r="D400" s="94" t="s">
        <v>608</v>
      </c>
      <c r="E400" s="88">
        <v>25600</v>
      </c>
      <c r="F400" s="88"/>
      <c r="G400" s="10">
        <f t="shared" si="6"/>
        <v>25600</v>
      </c>
    </row>
    <row r="401" spans="1:7" x14ac:dyDescent="0.25">
      <c r="A401" s="70" t="s">
        <v>169</v>
      </c>
      <c r="B401" s="70" t="s">
        <v>556</v>
      </c>
      <c r="C401" s="70"/>
      <c r="D401" s="90" t="s">
        <v>609</v>
      </c>
      <c r="E401" s="88"/>
      <c r="F401" s="88">
        <v>25600</v>
      </c>
      <c r="G401" s="10">
        <f t="shared" si="6"/>
        <v>0</v>
      </c>
    </row>
    <row r="402" spans="1:7" ht="55.2" x14ac:dyDescent="0.25">
      <c r="A402" s="70" t="s">
        <v>169</v>
      </c>
      <c r="B402" s="70" t="s">
        <v>556</v>
      </c>
      <c r="C402" s="70">
        <v>102337</v>
      </c>
      <c r="D402" s="94" t="s">
        <v>610</v>
      </c>
      <c r="E402" s="88">
        <v>35600</v>
      </c>
      <c r="F402" s="88"/>
      <c r="G402" s="10">
        <f t="shared" si="6"/>
        <v>35600</v>
      </c>
    </row>
    <row r="403" spans="1:7" x14ac:dyDescent="0.25">
      <c r="A403" s="70" t="s">
        <v>169</v>
      </c>
      <c r="B403" s="70" t="s">
        <v>572</v>
      </c>
      <c r="C403" s="70"/>
      <c r="D403" s="90" t="s">
        <v>611</v>
      </c>
      <c r="E403" s="88"/>
      <c r="F403" s="88">
        <v>35600</v>
      </c>
      <c r="G403" s="10">
        <f t="shared" si="6"/>
        <v>0</v>
      </c>
    </row>
    <row r="404" spans="1:7" ht="69" x14ac:dyDescent="0.25">
      <c r="A404" s="70" t="s">
        <v>169</v>
      </c>
      <c r="B404" s="70" t="s">
        <v>556</v>
      </c>
      <c r="C404" s="70">
        <v>102338</v>
      </c>
      <c r="D404" s="94" t="s">
        <v>612</v>
      </c>
      <c r="E404" s="88">
        <v>18000</v>
      </c>
      <c r="F404" s="88"/>
      <c r="G404" s="10">
        <f t="shared" si="6"/>
        <v>18000</v>
      </c>
    </row>
    <row r="405" spans="1:7" x14ac:dyDescent="0.25">
      <c r="A405" s="70" t="s">
        <v>169</v>
      </c>
      <c r="B405" s="70" t="s">
        <v>572</v>
      </c>
      <c r="C405" s="70"/>
      <c r="D405" s="90" t="s">
        <v>613</v>
      </c>
      <c r="E405" s="88"/>
      <c r="F405" s="88">
        <v>18000</v>
      </c>
      <c r="G405" s="10">
        <f t="shared" si="6"/>
        <v>0</v>
      </c>
    </row>
    <row r="406" spans="1:7" ht="69" x14ac:dyDescent="0.25">
      <c r="A406" s="70" t="s">
        <v>169</v>
      </c>
      <c r="B406" s="70" t="s">
        <v>556</v>
      </c>
      <c r="C406" s="70">
        <v>102339</v>
      </c>
      <c r="D406" s="94" t="s">
        <v>614</v>
      </c>
      <c r="E406" s="88">
        <v>14500</v>
      </c>
      <c r="F406" s="88"/>
      <c r="G406" s="10">
        <f t="shared" si="6"/>
        <v>14500</v>
      </c>
    </row>
    <row r="407" spans="1:7" x14ac:dyDescent="0.25">
      <c r="A407" s="70" t="s">
        <v>169</v>
      </c>
      <c r="B407" s="70" t="s">
        <v>615</v>
      </c>
      <c r="C407" s="70"/>
      <c r="D407" s="90" t="s">
        <v>616</v>
      </c>
      <c r="E407" s="88"/>
      <c r="F407" s="88">
        <v>14500</v>
      </c>
      <c r="G407" s="10">
        <f t="shared" si="6"/>
        <v>0</v>
      </c>
    </row>
    <row r="408" spans="1:7" ht="82.8" x14ac:dyDescent="0.25">
      <c r="A408" s="70" t="s">
        <v>169</v>
      </c>
      <c r="B408" s="70" t="s">
        <v>556</v>
      </c>
      <c r="C408" s="70">
        <v>102340</v>
      </c>
      <c r="D408" s="94" t="s">
        <v>617</v>
      </c>
      <c r="E408" s="88">
        <v>17000</v>
      </c>
      <c r="F408" s="88"/>
      <c r="G408" s="10">
        <f t="shared" si="6"/>
        <v>17000</v>
      </c>
    </row>
    <row r="409" spans="1:7" x14ac:dyDescent="0.25">
      <c r="A409" s="70" t="s">
        <v>169</v>
      </c>
      <c r="B409" s="92">
        <v>44813</v>
      </c>
      <c r="C409" s="70"/>
      <c r="D409" s="94" t="s">
        <v>618</v>
      </c>
      <c r="E409" s="88"/>
      <c r="F409" s="88">
        <v>17000</v>
      </c>
      <c r="G409" s="10">
        <f t="shared" si="6"/>
        <v>0</v>
      </c>
    </row>
    <row r="410" spans="1:7" ht="41.4" x14ac:dyDescent="0.25">
      <c r="A410" s="70" t="s">
        <v>153</v>
      </c>
      <c r="B410" s="92">
        <v>44690</v>
      </c>
      <c r="C410" s="70">
        <v>82127424</v>
      </c>
      <c r="D410" s="101" t="s">
        <v>619</v>
      </c>
      <c r="E410" s="88">
        <v>60848</v>
      </c>
      <c r="F410" s="88"/>
      <c r="G410" s="10">
        <f t="shared" si="6"/>
        <v>60848</v>
      </c>
    </row>
    <row r="411" spans="1:7" x14ac:dyDescent="0.25">
      <c r="A411" s="70" t="s">
        <v>153</v>
      </c>
      <c r="B411" s="92">
        <v>44782</v>
      </c>
      <c r="C411" s="70"/>
      <c r="D411" s="90" t="s">
        <v>620</v>
      </c>
      <c r="E411" s="88"/>
      <c r="F411" s="88">
        <v>60848</v>
      </c>
      <c r="G411" s="10">
        <f t="shared" si="6"/>
        <v>0</v>
      </c>
    </row>
    <row r="412" spans="1:7" ht="41.4" x14ac:dyDescent="0.25">
      <c r="A412" s="70" t="s">
        <v>153</v>
      </c>
      <c r="B412" s="92">
        <v>44690</v>
      </c>
      <c r="C412" s="70">
        <v>82127425</v>
      </c>
      <c r="D412" s="101" t="s">
        <v>621</v>
      </c>
      <c r="E412" s="88">
        <v>614991.21</v>
      </c>
      <c r="F412" s="88"/>
      <c r="G412" s="10">
        <f t="shared" si="6"/>
        <v>614991.21</v>
      </c>
    </row>
    <row r="413" spans="1:7" x14ac:dyDescent="0.25">
      <c r="A413" s="70" t="s">
        <v>153</v>
      </c>
      <c r="B413" s="92">
        <v>44751</v>
      </c>
      <c r="C413" s="70"/>
      <c r="D413" s="90" t="s">
        <v>622</v>
      </c>
      <c r="E413" s="88"/>
      <c r="F413" s="88">
        <v>614991.21</v>
      </c>
      <c r="G413" s="10">
        <f t="shared" si="6"/>
        <v>0</v>
      </c>
    </row>
    <row r="414" spans="1:7" ht="41.4" x14ac:dyDescent="0.25">
      <c r="A414" s="70" t="s">
        <v>153</v>
      </c>
      <c r="B414" s="92">
        <v>44690</v>
      </c>
      <c r="C414" s="70">
        <v>82127427</v>
      </c>
      <c r="D414" s="101" t="s">
        <v>623</v>
      </c>
      <c r="E414" s="88">
        <v>315314.88</v>
      </c>
      <c r="F414" s="88"/>
      <c r="G414" s="10">
        <f t="shared" si="6"/>
        <v>315314.88</v>
      </c>
    </row>
    <row r="415" spans="1:7" x14ac:dyDescent="0.25">
      <c r="A415" s="70" t="s">
        <v>153</v>
      </c>
      <c r="B415" s="92">
        <v>44782</v>
      </c>
      <c r="C415" s="70"/>
      <c r="D415" s="90" t="s">
        <v>624</v>
      </c>
      <c r="E415" s="88"/>
      <c r="F415" s="88">
        <v>315314.88</v>
      </c>
      <c r="G415" s="10">
        <f t="shared" si="6"/>
        <v>0</v>
      </c>
    </row>
    <row r="416" spans="1:7" ht="82.8" x14ac:dyDescent="0.25">
      <c r="A416" s="70" t="s">
        <v>153</v>
      </c>
      <c r="B416" s="92">
        <v>44904</v>
      </c>
      <c r="C416" s="70">
        <v>82127437</v>
      </c>
      <c r="D416" s="101" t="s">
        <v>625</v>
      </c>
      <c r="E416" s="88">
        <v>11250</v>
      </c>
      <c r="F416" s="88"/>
      <c r="G416" s="10">
        <f t="shared" si="6"/>
        <v>11250</v>
      </c>
    </row>
    <row r="417" spans="1:7" x14ac:dyDescent="0.25">
      <c r="A417" s="70" t="s">
        <v>153</v>
      </c>
      <c r="B417" s="70" t="s">
        <v>568</v>
      </c>
      <c r="C417" s="70"/>
      <c r="D417" s="90" t="s">
        <v>626</v>
      </c>
      <c r="E417" s="88"/>
      <c r="F417" s="88">
        <v>11250</v>
      </c>
      <c r="G417" s="10">
        <f t="shared" si="6"/>
        <v>0</v>
      </c>
    </row>
    <row r="418" spans="1:7" ht="138" x14ac:dyDescent="0.25">
      <c r="A418" s="70" t="s">
        <v>153</v>
      </c>
      <c r="B418" s="92">
        <v>44904</v>
      </c>
      <c r="C418" s="70">
        <v>82127453</v>
      </c>
      <c r="D418" s="101" t="s">
        <v>627</v>
      </c>
      <c r="E418" s="88">
        <v>16500</v>
      </c>
      <c r="F418" s="88"/>
      <c r="G418" s="10">
        <f t="shared" si="6"/>
        <v>16500</v>
      </c>
    </row>
    <row r="419" spans="1:7" x14ac:dyDescent="0.25">
      <c r="A419" s="70" t="s">
        <v>153</v>
      </c>
      <c r="B419" s="70" t="s">
        <v>628</v>
      </c>
      <c r="C419" s="70"/>
      <c r="D419" s="90" t="s">
        <v>629</v>
      </c>
      <c r="E419" s="88"/>
      <c r="F419" s="88">
        <v>16500</v>
      </c>
      <c r="G419" s="10">
        <f t="shared" si="6"/>
        <v>0</v>
      </c>
    </row>
    <row r="420" spans="1:7" ht="41.4" x14ac:dyDescent="0.25">
      <c r="A420" s="70" t="s">
        <v>153</v>
      </c>
      <c r="B420" s="92">
        <v>44904</v>
      </c>
      <c r="C420" s="70">
        <v>82127454</v>
      </c>
      <c r="D420" s="101" t="s">
        <v>623</v>
      </c>
      <c r="E420" s="88">
        <v>49715.040000000001</v>
      </c>
      <c r="F420" s="88"/>
      <c r="G420" s="10">
        <f t="shared" si="6"/>
        <v>49715.040000000001</v>
      </c>
    </row>
    <row r="421" spans="1:7" x14ac:dyDescent="0.25">
      <c r="A421" s="70" t="s">
        <v>153</v>
      </c>
      <c r="B421" s="70" t="s">
        <v>630</v>
      </c>
      <c r="C421" s="70"/>
      <c r="D421" s="90" t="s">
        <v>631</v>
      </c>
      <c r="E421" s="88"/>
      <c r="F421" s="88">
        <v>49715.040000000001</v>
      </c>
      <c r="G421" s="10">
        <f t="shared" si="6"/>
        <v>0</v>
      </c>
    </row>
    <row r="422" spans="1:7" ht="41.4" x14ac:dyDescent="0.25">
      <c r="A422" s="70" t="s">
        <v>153</v>
      </c>
      <c r="B422" s="70" t="s">
        <v>632</v>
      </c>
      <c r="C422" s="70">
        <v>82127522</v>
      </c>
      <c r="D422" s="101" t="s">
        <v>633</v>
      </c>
      <c r="E422" s="88">
        <v>70960</v>
      </c>
      <c r="F422" s="88"/>
      <c r="G422" s="10">
        <f t="shared" si="6"/>
        <v>70960</v>
      </c>
    </row>
    <row r="423" spans="1:7" x14ac:dyDescent="0.25">
      <c r="A423" s="70" t="s">
        <v>153</v>
      </c>
      <c r="B423" s="70" t="s">
        <v>634</v>
      </c>
      <c r="C423" s="70"/>
      <c r="D423" s="90" t="s">
        <v>635</v>
      </c>
      <c r="E423" s="88"/>
      <c r="F423" s="88">
        <v>70960</v>
      </c>
      <c r="G423" s="10">
        <f t="shared" si="6"/>
        <v>0</v>
      </c>
    </row>
    <row r="424" spans="1:7" ht="55.2" x14ac:dyDescent="0.25">
      <c r="A424" s="70" t="s">
        <v>153</v>
      </c>
      <c r="B424" s="70" t="s">
        <v>632</v>
      </c>
      <c r="C424" s="70">
        <v>82127523</v>
      </c>
      <c r="D424" s="101" t="s">
        <v>636</v>
      </c>
      <c r="E424" s="88">
        <v>570563.59</v>
      </c>
      <c r="F424" s="88"/>
      <c r="G424" s="10">
        <f t="shared" si="6"/>
        <v>570563.59</v>
      </c>
    </row>
    <row r="425" spans="1:7" x14ac:dyDescent="0.25">
      <c r="A425" s="70" t="s">
        <v>153</v>
      </c>
      <c r="B425" s="70" t="s">
        <v>637</v>
      </c>
      <c r="C425" s="70"/>
      <c r="D425" s="101" t="s">
        <v>638</v>
      </c>
      <c r="E425" s="88"/>
      <c r="F425" s="88">
        <v>570563.59</v>
      </c>
      <c r="G425" s="10">
        <f t="shared" si="6"/>
        <v>0</v>
      </c>
    </row>
    <row r="426" spans="1:7" ht="55.2" x14ac:dyDescent="0.25">
      <c r="A426" s="70" t="s">
        <v>153</v>
      </c>
      <c r="B426" s="70" t="s">
        <v>632</v>
      </c>
      <c r="C426" s="70">
        <v>82127524</v>
      </c>
      <c r="D426" s="101" t="s">
        <v>639</v>
      </c>
      <c r="E426" s="88">
        <v>506865.44</v>
      </c>
      <c r="F426" s="88"/>
      <c r="G426" s="10">
        <f t="shared" si="6"/>
        <v>506865.44</v>
      </c>
    </row>
    <row r="427" spans="1:7" x14ac:dyDescent="0.25">
      <c r="A427" s="70" t="s">
        <v>153</v>
      </c>
      <c r="B427" s="70" t="s">
        <v>637</v>
      </c>
      <c r="C427" s="70"/>
      <c r="D427" s="90" t="s">
        <v>640</v>
      </c>
      <c r="E427" s="88"/>
      <c r="F427" s="88">
        <v>506865.44</v>
      </c>
      <c r="G427" s="10">
        <f t="shared" si="6"/>
        <v>0</v>
      </c>
    </row>
    <row r="428" spans="1:7" ht="82.8" x14ac:dyDescent="0.25">
      <c r="A428" s="70" t="s">
        <v>158</v>
      </c>
      <c r="B428" s="92">
        <v>44782</v>
      </c>
      <c r="C428" s="70">
        <v>4535</v>
      </c>
      <c r="D428" s="99" t="s">
        <v>625</v>
      </c>
      <c r="E428" s="88">
        <v>63750</v>
      </c>
      <c r="F428" s="88"/>
      <c r="G428" s="10">
        <f t="shared" si="6"/>
        <v>63750</v>
      </c>
    </row>
    <row r="429" spans="1:7" x14ac:dyDescent="0.25">
      <c r="A429" s="70" t="s">
        <v>158</v>
      </c>
      <c r="B429" s="70" t="s">
        <v>568</v>
      </c>
      <c r="C429" s="70"/>
      <c r="D429" s="90" t="s">
        <v>641</v>
      </c>
      <c r="E429" s="88"/>
      <c r="F429" s="88">
        <v>63750</v>
      </c>
      <c r="G429" s="10">
        <f t="shared" si="6"/>
        <v>0</v>
      </c>
    </row>
    <row r="430" spans="1:7" ht="55.2" x14ac:dyDescent="0.25">
      <c r="A430" s="70" t="s">
        <v>158</v>
      </c>
      <c r="B430" s="92">
        <v>44782</v>
      </c>
      <c r="C430" s="70">
        <v>4536</v>
      </c>
      <c r="D430" s="96" t="s">
        <v>642</v>
      </c>
      <c r="E430" s="88">
        <v>20000</v>
      </c>
      <c r="F430" s="88"/>
      <c r="G430" s="10">
        <f t="shared" si="6"/>
        <v>20000</v>
      </c>
    </row>
    <row r="431" spans="1:7" x14ac:dyDescent="0.25">
      <c r="A431" s="70" t="s">
        <v>158</v>
      </c>
      <c r="B431" s="70" t="s">
        <v>568</v>
      </c>
      <c r="C431" s="70"/>
      <c r="D431" s="90" t="s">
        <v>643</v>
      </c>
      <c r="E431" s="88"/>
      <c r="F431" s="88">
        <v>20000</v>
      </c>
      <c r="G431" s="10">
        <f t="shared" si="6"/>
        <v>0</v>
      </c>
    </row>
    <row r="432" spans="1:7" ht="41.4" x14ac:dyDescent="0.25">
      <c r="A432" s="70" t="s">
        <v>158</v>
      </c>
      <c r="B432" s="70" t="s">
        <v>644</v>
      </c>
      <c r="C432" s="70">
        <v>4541</v>
      </c>
      <c r="D432" s="99" t="s">
        <v>645</v>
      </c>
      <c r="E432" s="88">
        <v>2100</v>
      </c>
      <c r="F432" s="88"/>
      <c r="G432" s="10">
        <f t="shared" si="6"/>
        <v>2100</v>
      </c>
    </row>
    <row r="433" spans="1:7" x14ac:dyDescent="0.25">
      <c r="A433" s="70" t="s">
        <v>158</v>
      </c>
      <c r="B433" s="70" t="s">
        <v>553</v>
      </c>
      <c r="C433" s="70"/>
      <c r="D433" s="90" t="s">
        <v>646</v>
      </c>
      <c r="E433" s="88"/>
      <c r="F433" s="88">
        <v>2100</v>
      </c>
      <c r="G433" s="10">
        <f t="shared" si="6"/>
        <v>0</v>
      </c>
    </row>
    <row r="434" spans="1:7" ht="96.6" x14ac:dyDescent="0.25">
      <c r="A434" s="70" t="s">
        <v>158</v>
      </c>
      <c r="B434" s="70" t="s">
        <v>647</v>
      </c>
      <c r="C434" s="70">
        <v>4549</v>
      </c>
      <c r="D434" s="99" t="s">
        <v>648</v>
      </c>
      <c r="E434" s="88">
        <v>18000</v>
      </c>
      <c r="F434" s="88"/>
      <c r="G434" s="10">
        <f t="shared" si="6"/>
        <v>18000</v>
      </c>
    </row>
    <row r="435" spans="1:7" x14ac:dyDescent="0.25">
      <c r="A435" s="70" t="s">
        <v>158</v>
      </c>
      <c r="B435" s="70" t="s">
        <v>553</v>
      </c>
      <c r="C435" s="70"/>
      <c r="D435" s="90" t="s">
        <v>649</v>
      </c>
      <c r="E435" s="88"/>
      <c r="F435" s="88">
        <v>18000</v>
      </c>
      <c r="G435" s="10">
        <f t="shared" si="6"/>
        <v>0</v>
      </c>
    </row>
    <row r="436" spans="1:7" ht="110.4" x14ac:dyDescent="0.25">
      <c r="A436" s="70" t="s">
        <v>158</v>
      </c>
      <c r="B436" s="70" t="s">
        <v>568</v>
      </c>
      <c r="C436" s="70">
        <v>4550</v>
      </c>
      <c r="D436" s="99" t="s">
        <v>650</v>
      </c>
      <c r="E436" s="88">
        <v>2700</v>
      </c>
      <c r="F436" s="88"/>
      <c r="G436" s="10">
        <f t="shared" si="6"/>
        <v>2700</v>
      </c>
    </row>
    <row r="437" spans="1:7" x14ac:dyDescent="0.25">
      <c r="A437" s="70" t="s">
        <v>158</v>
      </c>
      <c r="B437" s="70" t="s">
        <v>553</v>
      </c>
      <c r="C437" s="70"/>
      <c r="D437" s="90" t="s">
        <v>651</v>
      </c>
      <c r="E437" s="88"/>
      <c r="F437" s="88">
        <v>2700</v>
      </c>
      <c r="G437" s="10">
        <f t="shared" si="6"/>
        <v>0</v>
      </c>
    </row>
    <row r="438" spans="1:7" ht="55.2" x14ac:dyDescent="0.25">
      <c r="A438" s="70" t="s">
        <v>158</v>
      </c>
      <c r="B438" s="70" t="s">
        <v>568</v>
      </c>
      <c r="C438" s="70">
        <v>4552</v>
      </c>
      <c r="D438" s="99" t="s">
        <v>652</v>
      </c>
      <c r="E438" s="88">
        <v>100500</v>
      </c>
      <c r="F438" s="88"/>
      <c r="G438" s="10">
        <f t="shared" si="6"/>
        <v>100500</v>
      </c>
    </row>
    <row r="439" spans="1:7" x14ac:dyDescent="0.25">
      <c r="A439" s="70" t="s">
        <v>158</v>
      </c>
      <c r="B439" s="92">
        <v>44691</v>
      </c>
      <c r="C439" s="70"/>
      <c r="D439" s="99" t="s">
        <v>653</v>
      </c>
      <c r="E439" s="88"/>
      <c r="F439" s="88">
        <v>100500</v>
      </c>
      <c r="G439" s="10">
        <f t="shared" si="6"/>
        <v>0</v>
      </c>
    </row>
    <row r="440" spans="1:7" ht="55.2" x14ac:dyDescent="0.25">
      <c r="A440" s="70" t="s">
        <v>158</v>
      </c>
      <c r="B440" s="70" t="s">
        <v>568</v>
      </c>
      <c r="C440" s="70">
        <v>4555</v>
      </c>
      <c r="D440" s="99" t="s">
        <v>654</v>
      </c>
      <c r="E440" s="88">
        <v>9000</v>
      </c>
      <c r="F440" s="88"/>
      <c r="G440" s="10">
        <f t="shared" si="6"/>
        <v>9000</v>
      </c>
    </row>
    <row r="441" spans="1:7" x14ac:dyDescent="0.25">
      <c r="A441" s="70" t="s">
        <v>158</v>
      </c>
      <c r="B441" s="92">
        <v>44844</v>
      </c>
      <c r="C441" s="70"/>
      <c r="D441" s="99" t="s">
        <v>655</v>
      </c>
      <c r="E441" s="88"/>
      <c r="F441" s="88">
        <v>9000</v>
      </c>
      <c r="G441" s="10">
        <f t="shared" si="6"/>
        <v>0</v>
      </c>
    </row>
    <row r="442" spans="1:7" ht="69" x14ac:dyDescent="0.25">
      <c r="A442" s="70" t="s">
        <v>169</v>
      </c>
      <c r="B442" s="92">
        <v>44782</v>
      </c>
      <c r="C442" s="70">
        <v>102359</v>
      </c>
      <c r="D442" s="94" t="s">
        <v>656</v>
      </c>
      <c r="E442" s="88">
        <v>24000</v>
      </c>
      <c r="F442" s="88"/>
      <c r="G442" s="10">
        <f t="shared" si="6"/>
        <v>24000</v>
      </c>
    </row>
    <row r="443" spans="1:7" x14ac:dyDescent="0.25">
      <c r="A443" s="70" t="s">
        <v>169</v>
      </c>
      <c r="B443" s="70" t="s">
        <v>553</v>
      </c>
      <c r="C443" s="70"/>
      <c r="D443" s="90" t="s">
        <v>657</v>
      </c>
      <c r="E443" s="88"/>
      <c r="F443" s="88">
        <v>24000</v>
      </c>
      <c r="G443" s="10">
        <f t="shared" si="6"/>
        <v>0</v>
      </c>
    </row>
    <row r="444" spans="1:7" ht="41.4" x14ac:dyDescent="0.25">
      <c r="A444" s="70" t="s">
        <v>169</v>
      </c>
      <c r="B444" s="92">
        <v>44813</v>
      </c>
      <c r="C444" s="70">
        <v>40743</v>
      </c>
      <c r="D444" s="94" t="s">
        <v>658</v>
      </c>
      <c r="E444" s="88">
        <v>2440000</v>
      </c>
      <c r="F444" s="88"/>
      <c r="G444" s="10">
        <f t="shared" si="6"/>
        <v>2440000</v>
      </c>
    </row>
    <row r="445" spans="1:7" x14ac:dyDescent="0.25">
      <c r="A445" s="70" t="s">
        <v>169</v>
      </c>
      <c r="B445" s="70" t="s">
        <v>637</v>
      </c>
      <c r="C445" s="70"/>
      <c r="D445" s="90" t="s">
        <v>659</v>
      </c>
      <c r="E445" s="88"/>
      <c r="F445" s="88">
        <v>2440000</v>
      </c>
      <c r="G445" s="10">
        <f t="shared" si="6"/>
        <v>0</v>
      </c>
    </row>
    <row r="446" spans="1:7" ht="82.8" x14ac:dyDescent="0.25">
      <c r="A446" s="70" t="s">
        <v>169</v>
      </c>
      <c r="B446" s="92">
        <v>44904</v>
      </c>
      <c r="C446" s="70">
        <v>102372</v>
      </c>
      <c r="D446" s="94" t="s">
        <v>660</v>
      </c>
      <c r="E446" s="88">
        <v>10250</v>
      </c>
      <c r="F446" s="88"/>
      <c r="G446" s="10">
        <f t="shared" si="6"/>
        <v>10250</v>
      </c>
    </row>
    <row r="447" spans="1:7" x14ac:dyDescent="0.25">
      <c r="A447" s="70" t="s">
        <v>169</v>
      </c>
      <c r="B447" s="70" t="s">
        <v>637</v>
      </c>
      <c r="C447" s="70"/>
      <c r="D447" s="90" t="s">
        <v>661</v>
      </c>
      <c r="E447" s="88"/>
      <c r="F447" s="88">
        <v>10250</v>
      </c>
      <c r="G447" s="10">
        <f t="shared" si="6"/>
        <v>0</v>
      </c>
    </row>
    <row r="448" spans="1:7" ht="69" x14ac:dyDescent="0.25">
      <c r="A448" s="70" t="s">
        <v>169</v>
      </c>
      <c r="B448" s="70" t="s">
        <v>644</v>
      </c>
      <c r="C448" s="70">
        <v>102385</v>
      </c>
      <c r="D448" s="94" t="s">
        <v>662</v>
      </c>
      <c r="E448" s="88">
        <v>14500</v>
      </c>
      <c r="F448" s="88"/>
      <c r="G448" s="10">
        <f t="shared" si="6"/>
        <v>14500</v>
      </c>
    </row>
    <row r="449" spans="1:7" x14ac:dyDescent="0.25">
      <c r="A449" s="70" t="s">
        <v>169</v>
      </c>
      <c r="B449" s="70" t="s">
        <v>637</v>
      </c>
      <c r="C449" s="70"/>
      <c r="D449" s="90" t="s">
        <v>663</v>
      </c>
      <c r="E449" s="88"/>
      <c r="F449" s="88">
        <v>14500</v>
      </c>
      <c r="G449" s="10">
        <f t="shared" si="6"/>
        <v>0</v>
      </c>
    </row>
    <row r="450" spans="1:7" ht="82.8" x14ac:dyDescent="0.25">
      <c r="A450" s="70" t="s">
        <v>169</v>
      </c>
      <c r="B450" s="70" t="s">
        <v>644</v>
      </c>
      <c r="C450" s="70">
        <v>102386</v>
      </c>
      <c r="D450" s="94" t="s">
        <v>664</v>
      </c>
      <c r="E450" s="88">
        <v>3500</v>
      </c>
      <c r="F450" s="88"/>
      <c r="G450" s="10">
        <f t="shared" si="6"/>
        <v>3500</v>
      </c>
    </row>
    <row r="451" spans="1:7" x14ac:dyDescent="0.25">
      <c r="A451" s="70" t="s">
        <v>169</v>
      </c>
      <c r="B451" s="70" t="s">
        <v>630</v>
      </c>
      <c r="C451" s="70"/>
      <c r="D451" s="90" t="s">
        <v>665</v>
      </c>
      <c r="E451" s="88"/>
      <c r="F451" s="88">
        <v>3500</v>
      </c>
      <c r="G451" s="10">
        <f t="shared" si="6"/>
        <v>0</v>
      </c>
    </row>
    <row r="452" spans="1:7" ht="69" x14ac:dyDescent="0.25">
      <c r="A452" s="70" t="s">
        <v>169</v>
      </c>
      <c r="B452" s="70" t="s">
        <v>647</v>
      </c>
      <c r="C452" s="70">
        <v>102424</v>
      </c>
      <c r="D452" s="94" t="s">
        <v>666</v>
      </c>
      <c r="E452" s="88">
        <v>11800</v>
      </c>
      <c r="F452" s="88"/>
      <c r="G452" s="10">
        <f t="shared" si="6"/>
        <v>11800</v>
      </c>
    </row>
    <row r="453" spans="1:7" x14ac:dyDescent="0.25">
      <c r="A453" s="70" t="s">
        <v>169</v>
      </c>
      <c r="B453" s="70" t="s">
        <v>568</v>
      </c>
      <c r="C453" s="70"/>
      <c r="D453" s="90" t="s">
        <v>667</v>
      </c>
      <c r="E453" s="88"/>
      <c r="F453" s="88">
        <v>11800</v>
      </c>
      <c r="G453" s="10">
        <f t="shared" si="6"/>
        <v>0</v>
      </c>
    </row>
    <row r="454" spans="1:7" ht="69" x14ac:dyDescent="0.25">
      <c r="A454" s="70" t="s">
        <v>169</v>
      </c>
      <c r="B454" s="70" t="s">
        <v>647</v>
      </c>
      <c r="C454" s="70">
        <v>102425</v>
      </c>
      <c r="D454" s="94" t="s">
        <v>668</v>
      </c>
      <c r="E454" s="88">
        <v>30400</v>
      </c>
      <c r="F454" s="88"/>
      <c r="G454" s="10">
        <f t="shared" si="6"/>
        <v>30400</v>
      </c>
    </row>
    <row r="455" spans="1:7" x14ac:dyDescent="0.25">
      <c r="A455" s="70" t="s">
        <v>169</v>
      </c>
      <c r="B455" s="70" t="s">
        <v>553</v>
      </c>
      <c r="C455" s="70"/>
      <c r="D455" s="90" t="s">
        <v>669</v>
      </c>
      <c r="E455" s="88"/>
      <c r="F455" s="88">
        <v>30400</v>
      </c>
      <c r="G455" s="10">
        <f t="shared" si="6"/>
        <v>0</v>
      </c>
    </row>
    <row r="456" spans="1:7" ht="41.4" x14ac:dyDescent="0.25">
      <c r="A456" s="70" t="s">
        <v>153</v>
      </c>
      <c r="B456" s="92">
        <v>44691</v>
      </c>
      <c r="C456" s="70">
        <v>82127573</v>
      </c>
      <c r="D456" s="102" t="s">
        <v>670</v>
      </c>
      <c r="E456" s="88">
        <v>68266</v>
      </c>
      <c r="F456" s="88"/>
      <c r="G456" s="10">
        <f t="shared" si="6"/>
        <v>68266</v>
      </c>
    </row>
    <row r="457" spans="1:7" ht="27.6" x14ac:dyDescent="0.25">
      <c r="A457" s="70" t="s">
        <v>153</v>
      </c>
      <c r="B457" s="92">
        <v>44752</v>
      </c>
      <c r="C457" s="70"/>
      <c r="D457" s="90" t="s">
        <v>671</v>
      </c>
      <c r="E457" s="88"/>
      <c r="F457" s="88">
        <v>68266</v>
      </c>
      <c r="G457" s="10">
        <f t="shared" ref="G457:G520" si="7">G456+E457-F457</f>
        <v>0</v>
      </c>
    </row>
    <row r="458" spans="1:7" ht="55.2" x14ac:dyDescent="0.25">
      <c r="A458" s="70" t="s">
        <v>153</v>
      </c>
      <c r="B458" s="92">
        <v>44691</v>
      </c>
      <c r="C458" s="70">
        <v>82127574</v>
      </c>
      <c r="D458" s="103" t="s">
        <v>672</v>
      </c>
      <c r="E458" s="88">
        <v>444486.24</v>
      </c>
      <c r="F458" s="88"/>
      <c r="G458" s="10">
        <f t="shared" si="7"/>
        <v>444486.24</v>
      </c>
    </row>
    <row r="459" spans="1:7" x14ac:dyDescent="0.25">
      <c r="A459" s="70" t="s">
        <v>153</v>
      </c>
      <c r="B459" s="92">
        <v>44875</v>
      </c>
      <c r="C459" s="70"/>
      <c r="D459" s="90" t="s">
        <v>673</v>
      </c>
      <c r="E459" s="88"/>
      <c r="F459" s="88">
        <v>444486.24</v>
      </c>
      <c r="G459" s="10">
        <f t="shared" si="7"/>
        <v>0</v>
      </c>
    </row>
    <row r="460" spans="1:7" ht="69" x14ac:dyDescent="0.25">
      <c r="A460" s="70" t="s">
        <v>153</v>
      </c>
      <c r="B460" s="92">
        <v>44691</v>
      </c>
      <c r="C460" s="70">
        <v>82127575</v>
      </c>
      <c r="D460" s="103" t="s">
        <v>674</v>
      </c>
      <c r="E460" s="88">
        <v>30000</v>
      </c>
      <c r="F460" s="88"/>
      <c r="G460" s="10">
        <f t="shared" si="7"/>
        <v>30000</v>
      </c>
    </row>
    <row r="461" spans="1:7" x14ac:dyDescent="0.25">
      <c r="A461" s="70" t="s">
        <v>153</v>
      </c>
      <c r="B461" s="70" t="s">
        <v>675</v>
      </c>
      <c r="C461" s="70"/>
      <c r="D461" s="90" t="s">
        <v>676</v>
      </c>
      <c r="E461" s="88"/>
      <c r="F461" s="88">
        <v>30000</v>
      </c>
      <c r="G461" s="10">
        <f t="shared" si="7"/>
        <v>0</v>
      </c>
    </row>
    <row r="462" spans="1:7" ht="55.2" x14ac:dyDescent="0.25">
      <c r="A462" s="70" t="s">
        <v>153</v>
      </c>
      <c r="B462" s="92">
        <v>44691</v>
      </c>
      <c r="C462" s="70">
        <v>82127576</v>
      </c>
      <c r="D462" s="103" t="s">
        <v>677</v>
      </c>
      <c r="E462" s="88">
        <v>31200</v>
      </c>
      <c r="F462" s="88"/>
      <c r="G462" s="10">
        <f t="shared" si="7"/>
        <v>31200</v>
      </c>
    </row>
    <row r="463" spans="1:7" x14ac:dyDescent="0.25">
      <c r="A463" s="70" t="s">
        <v>153</v>
      </c>
      <c r="B463" s="92">
        <v>44753</v>
      </c>
      <c r="C463" s="70"/>
      <c r="D463" s="103" t="s">
        <v>678</v>
      </c>
      <c r="E463" s="88"/>
      <c r="F463" s="88">
        <v>31200</v>
      </c>
      <c r="G463" s="10">
        <f t="shared" si="7"/>
        <v>0</v>
      </c>
    </row>
    <row r="464" spans="1:7" ht="27.6" x14ac:dyDescent="0.25">
      <c r="A464" s="70" t="s">
        <v>153</v>
      </c>
      <c r="B464" s="92">
        <v>44691</v>
      </c>
      <c r="C464" s="70">
        <v>82127577</v>
      </c>
      <c r="D464" s="103" t="s">
        <v>679</v>
      </c>
      <c r="E464" s="88">
        <v>492768.72</v>
      </c>
      <c r="F464" s="88"/>
      <c r="G464" s="10">
        <f t="shared" si="7"/>
        <v>492768.72</v>
      </c>
    </row>
    <row r="465" spans="1:7" x14ac:dyDescent="0.25">
      <c r="A465" s="70" t="s">
        <v>153</v>
      </c>
      <c r="B465" s="92">
        <v>44844</v>
      </c>
      <c r="C465" s="70"/>
      <c r="D465" s="90" t="s">
        <v>680</v>
      </c>
      <c r="E465" s="88"/>
      <c r="F465" s="88">
        <v>492768.72</v>
      </c>
      <c r="G465" s="10">
        <f t="shared" si="7"/>
        <v>0</v>
      </c>
    </row>
    <row r="466" spans="1:7" ht="41.4" x14ac:dyDescent="0.25">
      <c r="A466" s="70" t="s">
        <v>153</v>
      </c>
      <c r="B466" s="92">
        <v>44844</v>
      </c>
      <c r="C466" s="70">
        <v>82127608</v>
      </c>
      <c r="D466" s="103" t="s">
        <v>681</v>
      </c>
      <c r="E466" s="88">
        <v>55690.79</v>
      </c>
      <c r="F466" s="88"/>
      <c r="G466" s="10">
        <f t="shared" si="7"/>
        <v>55690.79</v>
      </c>
    </row>
    <row r="467" spans="1:7" x14ac:dyDescent="0.25">
      <c r="A467" s="70" t="s">
        <v>153</v>
      </c>
      <c r="B467" s="92">
        <v>44875</v>
      </c>
      <c r="C467" s="70"/>
      <c r="D467" s="90" t="s">
        <v>682</v>
      </c>
      <c r="E467" s="88"/>
      <c r="F467" s="88">
        <v>55690.79</v>
      </c>
      <c r="G467" s="10">
        <f t="shared" si="7"/>
        <v>0</v>
      </c>
    </row>
    <row r="468" spans="1:7" ht="27.6" x14ac:dyDescent="0.25">
      <c r="A468" s="70" t="s">
        <v>153</v>
      </c>
      <c r="B468" s="70" t="s">
        <v>683</v>
      </c>
      <c r="C468" s="70">
        <v>82127677</v>
      </c>
      <c r="D468" s="103" t="s">
        <v>684</v>
      </c>
      <c r="E468" s="88">
        <v>8925</v>
      </c>
      <c r="F468" s="88"/>
      <c r="G468" s="10">
        <f t="shared" si="7"/>
        <v>8925</v>
      </c>
    </row>
    <row r="469" spans="1:7" x14ac:dyDescent="0.25">
      <c r="A469" s="70" t="s">
        <v>153</v>
      </c>
      <c r="B469" s="70" t="s">
        <v>685</v>
      </c>
      <c r="C469" s="70"/>
      <c r="D469" s="103" t="s">
        <v>686</v>
      </c>
      <c r="E469" s="88"/>
      <c r="F469" s="88">
        <v>8925</v>
      </c>
      <c r="G469" s="10">
        <f t="shared" si="7"/>
        <v>0</v>
      </c>
    </row>
    <row r="470" spans="1:7" ht="27.6" x14ac:dyDescent="0.25">
      <c r="A470" s="70" t="s">
        <v>153</v>
      </c>
      <c r="B470" s="70" t="s">
        <v>683</v>
      </c>
      <c r="C470" s="70">
        <v>82127678</v>
      </c>
      <c r="D470" s="103" t="s">
        <v>687</v>
      </c>
      <c r="E470" s="88">
        <v>7000</v>
      </c>
      <c r="F470" s="88"/>
      <c r="G470" s="10">
        <f t="shared" si="7"/>
        <v>7000</v>
      </c>
    </row>
    <row r="471" spans="1:7" x14ac:dyDescent="0.25">
      <c r="A471" s="70" t="s">
        <v>153</v>
      </c>
      <c r="B471" s="92">
        <v>44753</v>
      </c>
      <c r="C471" s="70"/>
      <c r="D471" s="103" t="s">
        <v>688</v>
      </c>
      <c r="E471" s="88"/>
      <c r="F471" s="88">
        <v>7000</v>
      </c>
      <c r="G471" s="10">
        <f t="shared" si="7"/>
        <v>0</v>
      </c>
    </row>
    <row r="472" spans="1:7" ht="27.6" x14ac:dyDescent="0.25">
      <c r="A472" s="70" t="s">
        <v>153</v>
      </c>
      <c r="B472" s="70" t="s">
        <v>683</v>
      </c>
      <c r="C472" s="70">
        <v>82127679</v>
      </c>
      <c r="D472" s="103" t="s">
        <v>689</v>
      </c>
      <c r="E472" s="88">
        <v>10000</v>
      </c>
      <c r="F472" s="88"/>
      <c r="G472" s="10">
        <f t="shared" si="7"/>
        <v>10000</v>
      </c>
    </row>
    <row r="473" spans="1:7" x14ac:dyDescent="0.25">
      <c r="A473" s="70" t="s">
        <v>153</v>
      </c>
      <c r="B473" s="70" t="s">
        <v>690</v>
      </c>
      <c r="C473" s="70"/>
      <c r="D473" s="103" t="s">
        <v>691</v>
      </c>
      <c r="E473" s="88"/>
      <c r="F473" s="88">
        <v>10000</v>
      </c>
      <c r="G473" s="10">
        <f t="shared" si="7"/>
        <v>0</v>
      </c>
    </row>
    <row r="474" spans="1:7" ht="27.6" x14ac:dyDescent="0.25">
      <c r="A474" s="70" t="s">
        <v>153</v>
      </c>
      <c r="B474" s="70" t="s">
        <v>692</v>
      </c>
      <c r="C474" s="70">
        <v>82127680</v>
      </c>
      <c r="D474" s="102" t="s">
        <v>693</v>
      </c>
      <c r="E474" s="88">
        <v>487656.54</v>
      </c>
      <c r="F474" s="88"/>
      <c r="G474" s="10">
        <f t="shared" si="7"/>
        <v>487656.54</v>
      </c>
    </row>
    <row r="475" spans="1:7" x14ac:dyDescent="0.25">
      <c r="A475" s="70" t="s">
        <v>153</v>
      </c>
      <c r="B475" s="70" t="s">
        <v>694</v>
      </c>
      <c r="C475" s="70"/>
      <c r="D475" s="90" t="s">
        <v>695</v>
      </c>
      <c r="E475" s="88"/>
      <c r="F475" s="88">
        <v>487656.54</v>
      </c>
      <c r="G475" s="10">
        <f t="shared" si="7"/>
        <v>0</v>
      </c>
    </row>
    <row r="476" spans="1:7" ht="41.4" x14ac:dyDescent="0.25">
      <c r="A476" s="70" t="s">
        <v>153</v>
      </c>
      <c r="B476" s="70" t="s">
        <v>692</v>
      </c>
      <c r="C476" s="70">
        <v>82127681</v>
      </c>
      <c r="D476" s="102" t="s">
        <v>696</v>
      </c>
      <c r="E476" s="88">
        <v>67560</v>
      </c>
      <c r="F476" s="88"/>
      <c r="G476" s="10">
        <f t="shared" si="7"/>
        <v>67560</v>
      </c>
    </row>
    <row r="477" spans="1:7" x14ac:dyDescent="0.25">
      <c r="A477" s="70" t="s">
        <v>153</v>
      </c>
      <c r="B477" s="70" t="s">
        <v>697</v>
      </c>
      <c r="C477" s="70"/>
      <c r="D477" s="90" t="s">
        <v>698</v>
      </c>
      <c r="E477" s="88">
        <v>0</v>
      </c>
      <c r="F477" s="88">
        <v>67560</v>
      </c>
      <c r="G477" s="10">
        <f t="shared" si="7"/>
        <v>0</v>
      </c>
    </row>
    <row r="478" spans="1:7" ht="41.4" x14ac:dyDescent="0.25">
      <c r="A478" s="70" t="s">
        <v>153</v>
      </c>
      <c r="B478" s="70" t="s">
        <v>692</v>
      </c>
      <c r="C478" s="70">
        <v>82127682</v>
      </c>
      <c r="D478" s="102" t="s">
        <v>699</v>
      </c>
      <c r="E478" s="88">
        <v>503411.36</v>
      </c>
      <c r="F478" s="88"/>
      <c r="G478" s="10">
        <f t="shared" si="7"/>
        <v>503411.36</v>
      </c>
    </row>
    <row r="479" spans="1:7" x14ac:dyDescent="0.25">
      <c r="A479" s="70" t="s">
        <v>153</v>
      </c>
      <c r="B479" s="70" t="s">
        <v>700</v>
      </c>
      <c r="C479" s="70"/>
      <c r="D479" s="90" t="s">
        <v>701</v>
      </c>
      <c r="E479" s="88"/>
      <c r="F479" s="88">
        <v>503411.36</v>
      </c>
      <c r="G479" s="10">
        <f t="shared" si="7"/>
        <v>0</v>
      </c>
    </row>
    <row r="480" spans="1:7" x14ac:dyDescent="0.25">
      <c r="A480" s="70" t="s">
        <v>158</v>
      </c>
      <c r="B480" s="92">
        <v>44844</v>
      </c>
      <c r="C480" s="70">
        <v>4571</v>
      </c>
      <c r="D480" s="104" t="s">
        <v>702</v>
      </c>
      <c r="E480" s="88">
        <v>36000</v>
      </c>
      <c r="F480" s="88"/>
      <c r="G480" s="10">
        <f t="shared" si="7"/>
        <v>36000</v>
      </c>
    </row>
    <row r="481" spans="1:7" x14ac:dyDescent="0.25">
      <c r="A481" s="70" t="s">
        <v>158</v>
      </c>
      <c r="B481" s="92">
        <v>44905</v>
      </c>
      <c r="C481" s="70"/>
      <c r="D481" s="90" t="s">
        <v>703</v>
      </c>
      <c r="E481" s="88"/>
      <c r="F481" s="88">
        <v>36000</v>
      </c>
      <c r="G481" s="10">
        <f t="shared" si="7"/>
        <v>0</v>
      </c>
    </row>
    <row r="482" spans="1:7" ht="41.4" x14ac:dyDescent="0.25">
      <c r="A482" s="70" t="s">
        <v>158</v>
      </c>
      <c r="B482" s="92">
        <v>44905</v>
      </c>
      <c r="C482" s="70">
        <v>4573</v>
      </c>
      <c r="D482" s="105" t="s">
        <v>704</v>
      </c>
      <c r="E482" s="88">
        <v>38833</v>
      </c>
      <c r="F482" s="88"/>
      <c r="G482" s="10">
        <f t="shared" si="7"/>
        <v>38833</v>
      </c>
    </row>
    <row r="483" spans="1:7" x14ac:dyDescent="0.25">
      <c r="A483" s="70" t="s">
        <v>158</v>
      </c>
      <c r="B483" s="70"/>
      <c r="C483" s="70"/>
      <c r="D483" s="90" t="s">
        <v>705</v>
      </c>
      <c r="E483" s="88"/>
      <c r="F483" s="88">
        <v>38833</v>
      </c>
      <c r="G483" s="10">
        <f t="shared" si="7"/>
        <v>0</v>
      </c>
    </row>
    <row r="484" spans="1:7" ht="41.4" x14ac:dyDescent="0.25">
      <c r="A484" s="70" t="s">
        <v>158</v>
      </c>
      <c r="B484" s="70" t="s">
        <v>694</v>
      </c>
      <c r="C484" s="70">
        <v>4582</v>
      </c>
      <c r="D484" s="105" t="s">
        <v>706</v>
      </c>
      <c r="E484" s="88">
        <v>38830.36</v>
      </c>
      <c r="F484" s="88"/>
      <c r="G484" s="10">
        <f t="shared" si="7"/>
        <v>38830.36</v>
      </c>
    </row>
    <row r="485" spans="1:7" x14ac:dyDescent="0.25">
      <c r="A485" s="70" t="s">
        <v>158</v>
      </c>
      <c r="B485" s="70" t="s">
        <v>707</v>
      </c>
      <c r="C485" s="70"/>
      <c r="D485" s="90" t="s">
        <v>708</v>
      </c>
      <c r="E485" s="88"/>
      <c r="F485" s="88">
        <v>38830.36</v>
      </c>
      <c r="G485" s="10">
        <f t="shared" si="7"/>
        <v>0</v>
      </c>
    </row>
    <row r="486" spans="1:7" ht="69" x14ac:dyDescent="0.25">
      <c r="A486" s="70" t="s">
        <v>158</v>
      </c>
      <c r="B486" s="70" t="s">
        <v>694</v>
      </c>
      <c r="C486" s="70">
        <v>4584</v>
      </c>
      <c r="D486" s="106" t="s">
        <v>709</v>
      </c>
      <c r="E486" s="88">
        <v>187000</v>
      </c>
      <c r="F486" s="88"/>
      <c r="G486" s="10">
        <f t="shared" si="7"/>
        <v>187000</v>
      </c>
    </row>
    <row r="487" spans="1:7" x14ac:dyDescent="0.25">
      <c r="A487" s="70" t="s">
        <v>158</v>
      </c>
      <c r="B487" s="70" t="s">
        <v>690</v>
      </c>
      <c r="C487" s="70"/>
      <c r="D487" s="90" t="s">
        <v>710</v>
      </c>
      <c r="E487" s="88"/>
      <c r="F487" s="88">
        <v>187000</v>
      </c>
      <c r="G487" s="10">
        <f t="shared" si="7"/>
        <v>0</v>
      </c>
    </row>
    <row r="488" spans="1:7" ht="69" x14ac:dyDescent="0.25">
      <c r="A488" s="70" t="s">
        <v>169</v>
      </c>
      <c r="B488" s="92">
        <v>44661</v>
      </c>
      <c r="C488" s="70">
        <v>102437</v>
      </c>
      <c r="D488" s="94" t="s">
        <v>711</v>
      </c>
      <c r="E488" s="88">
        <v>26124</v>
      </c>
      <c r="F488" s="88"/>
      <c r="G488" s="10">
        <f t="shared" si="7"/>
        <v>26124</v>
      </c>
    </row>
    <row r="489" spans="1:7" x14ac:dyDescent="0.25">
      <c r="A489" s="70" t="s">
        <v>169</v>
      </c>
      <c r="B489" s="92">
        <v>44875</v>
      </c>
      <c r="C489" s="70"/>
      <c r="D489" s="90" t="s">
        <v>712</v>
      </c>
      <c r="E489" s="88"/>
      <c r="F489" s="88">
        <v>26124</v>
      </c>
      <c r="G489" s="10">
        <f t="shared" si="7"/>
        <v>0</v>
      </c>
    </row>
    <row r="490" spans="1:7" ht="82.8" x14ac:dyDescent="0.25">
      <c r="A490" s="70" t="s">
        <v>169</v>
      </c>
      <c r="B490" s="92">
        <v>44661</v>
      </c>
      <c r="C490" s="70">
        <v>102438</v>
      </c>
      <c r="D490" s="107" t="s">
        <v>713</v>
      </c>
      <c r="E490" s="88">
        <v>17000</v>
      </c>
      <c r="F490" s="88"/>
      <c r="G490" s="10">
        <f t="shared" si="7"/>
        <v>17000</v>
      </c>
    </row>
    <row r="491" spans="1:7" x14ac:dyDescent="0.25">
      <c r="A491" s="70" t="s">
        <v>169</v>
      </c>
      <c r="B491" s="92">
        <v>44752</v>
      </c>
      <c r="C491" s="70"/>
      <c r="D491" s="90" t="s">
        <v>714</v>
      </c>
      <c r="E491" s="88"/>
      <c r="F491" s="88">
        <v>17000</v>
      </c>
      <c r="G491" s="10">
        <f t="shared" si="7"/>
        <v>0</v>
      </c>
    </row>
    <row r="492" spans="1:7" ht="69" x14ac:dyDescent="0.25">
      <c r="A492" s="70" t="s">
        <v>169</v>
      </c>
      <c r="B492" s="92">
        <v>44661</v>
      </c>
      <c r="C492" s="70">
        <v>102439</v>
      </c>
      <c r="D492" s="108" t="s">
        <v>715</v>
      </c>
      <c r="E492" s="88">
        <v>23500</v>
      </c>
      <c r="F492" s="88"/>
      <c r="G492" s="10">
        <f t="shared" si="7"/>
        <v>23500</v>
      </c>
    </row>
    <row r="493" spans="1:7" x14ac:dyDescent="0.25">
      <c r="A493" s="70" t="s">
        <v>169</v>
      </c>
      <c r="B493" s="92">
        <v>44722</v>
      </c>
      <c r="C493" s="70"/>
      <c r="D493" s="90" t="s">
        <v>716</v>
      </c>
      <c r="E493" s="88"/>
      <c r="F493" s="88">
        <v>23500</v>
      </c>
      <c r="G493" s="10">
        <f t="shared" si="7"/>
        <v>0</v>
      </c>
    </row>
    <row r="494" spans="1:7" ht="55.2" x14ac:dyDescent="0.25">
      <c r="A494" s="70" t="s">
        <v>169</v>
      </c>
      <c r="B494" s="92">
        <v>44752</v>
      </c>
      <c r="C494" s="70">
        <v>102452</v>
      </c>
      <c r="D494" s="107" t="s">
        <v>717</v>
      </c>
      <c r="E494" s="88">
        <v>29600</v>
      </c>
      <c r="F494" s="88"/>
      <c r="G494" s="10">
        <f t="shared" si="7"/>
        <v>29600</v>
      </c>
    </row>
    <row r="495" spans="1:7" x14ac:dyDescent="0.25">
      <c r="A495" s="70" t="s">
        <v>169</v>
      </c>
      <c r="B495" s="70" t="s">
        <v>718</v>
      </c>
      <c r="C495" s="70"/>
      <c r="D495" s="90" t="s">
        <v>719</v>
      </c>
      <c r="E495" s="88"/>
      <c r="F495" s="88">
        <v>29600</v>
      </c>
      <c r="G495" s="10">
        <f t="shared" si="7"/>
        <v>0</v>
      </c>
    </row>
    <row r="496" spans="1:7" ht="69" x14ac:dyDescent="0.25">
      <c r="A496" s="70" t="s">
        <v>169</v>
      </c>
      <c r="B496" s="92">
        <v>44752</v>
      </c>
      <c r="C496" s="70">
        <v>102453</v>
      </c>
      <c r="D496" s="107" t="s">
        <v>720</v>
      </c>
      <c r="E496" s="88">
        <v>8500</v>
      </c>
      <c r="F496" s="88"/>
      <c r="G496" s="10">
        <f t="shared" si="7"/>
        <v>8500</v>
      </c>
    </row>
    <row r="497" spans="1:7" x14ac:dyDescent="0.25">
      <c r="A497" s="70" t="s">
        <v>169</v>
      </c>
      <c r="B497" s="70" t="s">
        <v>675</v>
      </c>
      <c r="C497" s="70"/>
      <c r="D497" s="90" t="s">
        <v>721</v>
      </c>
      <c r="E497" s="88"/>
      <c r="F497" s="88">
        <v>8500</v>
      </c>
      <c r="G497" s="10">
        <f t="shared" si="7"/>
        <v>0</v>
      </c>
    </row>
    <row r="498" spans="1:7" ht="82.8" x14ac:dyDescent="0.25">
      <c r="A498" s="70" t="s">
        <v>169</v>
      </c>
      <c r="B498" s="92">
        <v>44752</v>
      </c>
      <c r="C498" s="70">
        <v>102454</v>
      </c>
      <c r="D498" s="107" t="s">
        <v>722</v>
      </c>
      <c r="E498" s="88">
        <v>65000</v>
      </c>
      <c r="F498" s="88"/>
      <c r="G498" s="10">
        <f t="shared" si="7"/>
        <v>65000</v>
      </c>
    </row>
    <row r="499" spans="1:7" x14ac:dyDescent="0.25">
      <c r="A499" s="70" t="s">
        <v>169</v>
      </c>
      <c r="B499" s="70" t="s">
        <v>723</v>
      </c>
      <c r="C499" s="70"/>
      <c r="D499" s="90" t="s">
        <v>724</v>
      </c>
      <c r="E499" s="88"/>
      <c r="F499" s="88">
        <v>65000</v>
      </c>
      <c r="G499" s="10">
        <f t="shared" si="7"/>
        <v>0</v>
      </c>
    </row>
    <row r="500" spans="1:7" ht="55.2" x14ac:dyDescent="0.25">
      <c r="A500" s="70" t="s">
        <v>169</v>
      </c>
      <c r="B500" s="70" t="s">
        <v>675</v>
      </c>
      <c r="C500" s="70">
        <v>40745</v>
      </c>
      <c r="D500" s="107" t="s">
        <v>725</v>
      </c>
      <c r="E500" s="88">
        <v>352500</v>
      </c>
      <c r="F500" s="88"/>
      <c r="G500" s="10">
        <f t="shared" si="7"/>
        <v>352500</v>
      </c>
    </row>
    <row r="501" spans="1:7" x14ac:dyDescent="0.25">
      <c r="A501" s="70" t="s">
        <v>169</v>
      </c>
      <c r="B501" s="92">
        <v>44753</v>
      </c>
      <c r="C501" s="70"/>
      <c r="D501" s="90" t="s">
        <v>726</v>
      </c>
      <c r="E501" s="88"/>
      <c r="F501" s="88">
        <v>352500</v>
      </c>
      <c r="G501" s="10">
        <f t="shared" si="7"/>
        <v>0</v>
      </c>
    </row>
    <row r="502" spans="1:7" ht="55.2" x14ac:dyDescent="0.25">
      <c r="A502" s="70" t="s">
        <v>169</v>
      </c>
      <c r="B502" s="70" t="s">
        <v>675</v>
      </c>
      <c r="C502" s="70">
        <v>40746</v>
      </c>
      <c r="D502" s="107" t="s">
        <v>725</v>
      </c>
      <c r="E502" s="88">
        <v>2055000</v>
      </c>
      <c r="F502" s="88"/>
      <c r="G502" s="10">
        <f t="shared" si="7"/>
        <v>2055000</v>
      </c>
    </row>
    <row r="503" spans="1:7" x14ac:dyDescent="0.25">
      <c r="A503" s="70" t="s">
        <v>169</v>
      </c>
      <c r="B503" s="92">
        <v>44753</v>
      </c>
      <c r="C503" s="70"/>
      <c r="D503" s="90" t="s">
        <v>727</v>
      </c>
      <c r="E503" s="88"/>
      <c r="F503" s="88">
        <v>2055000</v>
      </c>
      <c r="G503" s="10">
        <f t="shared" si="7"/>
        <v>0</v>
      </c>
    </row>
    <row r="504" spans="1:7" ht="55.2" x14ac:dyDescent="0.25">
      <c r="A504" s="70" t="s">
        <v>169</v>
      </c>
      <c r="B504" s="70" t="s">
        <v>675</v>
      </c>
      <c r="C504" s="70">
        <v>40747</v>
      </c>
      <c r="D504" s="107" t="s">
        <v>725</v>
      </c>
      <c r="E504" s="88">
        <v>15000</v>
      </c>
      <c r="F504" s="88"/>
      <c r="G504" s="10">
        <f t="shared" si="7"/>
        <v>15000</v>
      </c>
    </row>
    <row r="505" spans="1:7" x14ac:dyDescent="0.25">
      <c r="A505" s="70" t="s">
        <v>169</v>
      </c>
      <c r="B505" s="92">
        <v>44603</v>
      </c>
      <c r="C505" s="70"/>
      <c r="D505" s="90" t="s">
        <v>728</v>
      </c>
      <c r="E505" s="88"/>
      <c r="F505" s="88">
        <v>15000</v>
      </c>
      <c r="G505" s="10">
        <f t="shared" si="7"/>
        <v>0</v>
      </c>
    </row>
    <row r="506" spans="1:7" ht="41.4" x14ac:dyDescent="0.25">
      <c r="A506" s="70" t="s">
        <v>169</v>
      </c>
      <c r="B506" s="70" t="s">
        <v>675</v>
      </c>
      <c r="C506" s="70">
        <v>40748</v>
      </c>
      <c r="D506" s="109" t="s">
        <v>729</v>
      </c>
      <c r="E506" s="93">
        <v>585000</v>
      </c>
      <c r="F506" s="93"/>
      <c r="G506" s="10">
        <f t="shared" si="7"/>
        <v>585000</v>
      </c>
    </row>
    <row r="507" spans="1:7" x14ac:dyDescent="0.25">
      <c r="A507" s="70" t="s">
        <v>169</v>
      </c>
      <c r="B507" s="92">
        <v>44724</v>
      </c>
      <c r="C507" s="70"/>
      <c r="D507" s="90" t="s">
        <v>730</v>
      </c>
      <c r="E507" s="88"/>
      <c r="F507" s="88">
        <v>585000</v>
      </c>
      <c r="G507" s="10">
        <f t="shared" si="7"/>
        <v>0</v>
      </c>
    </row>
    <row r="508" spans="1:7" ht="82.8" x14ac:dyDescent="0.25">
      <c r="A508" s="70" t="s">
        <v>169</v>
      </c>
      <c r="B508" s="70" t="s">
        <v>731</v>
      </c>
      <c r="C508" s="70">
        <v>102474</v>
      </c>
      <c r="D508" s="107" t="s">
        <v>732</v>
      </c>
      <c r="E508" s="88">
        <v>14800</v>
      </c>
      <c r="F508" s="88"/>
      <c r="G508" s="10">
        <f t="shared" si="7"/>
        <v>14800</v>
      </c>
    </row>
    <row r="509" spans="1:7" x14ac:dyDescent="0.25">
      <c r="A509" s="70" t="s">
        <v>169</v>
      </c>
      <c r="B509" s="70" t="s">
        <v>694</v>
      </c>
      <c r="C509" s="70"/>
      <c r="D509" s="90" t="s">
        <v>733</v>
      </c>
      <c r="E509" s="88"/>
      <c r="F509" s="88">
        <v>14800</v>
      </c>
      <c r="G509" s="10">
        <f t="shared" si="7"/>
        <v>0</v>
      </c>
    </row>
    <row r="510" spans="1:7" ht="69" x14ac:dyDescent="0.25">
      <c r="A510" s="70" t="s">
        <v>169</v>
      </c>
      <c r="B510" s="70" t="s">
        <v>694</v>
      </c>
      <c r="C510" s="70">
        <v>102475</v>
      </c>
      <c r="D510" s="107" t="s">
        <v>734</v>
      </c>
      <c r="E510" s="88">
        <v>15000</v>
      </c>
      <c r="F510" s="88"/>
      <c r="G510" s="10">
        <f t="shared" si="7"/>
        <v>15000</v>
      </c>
    </row>
    <row r="511" spans="1:7" x14ac:dyDescent="0.25">
      <c r="A511" s="70" t="s">
        <v>169</v>
      </c>
      <c r="B511" s="70" t="s">
        <v>707</v>
      </c>
      <c r="C511" s="70"/>
      <c r="D511" s="90" t="s">
        <v>735</v>
      </c>
      <c r="E511" s="88"/>
      <c r="F511" s="88">
        <v>15000</v>
      </c>
      <c r="G511" s="10">
        <f t="shared" si="7"/>
        <v>0</v>
      </c>
    </row>
    <row r="512" spans="1:7" ht="82.8" x14ac:dyDescent="0.25">
      <c r="A512" s="70" t="s">
        <v>169</v>
      </c>
      <c r="B512" s="70" t="s">
        <v>694</v>
      </c>
      <c r="C512" s="70">
        <v>102484</v>
      </c>
      <c r="D512" s="107" t="s">
        <v>736</v>
      </c>
      <c r="E512" s="88">
        <v>26800</v>
      </c>
      <c r="F512" s="88"/>
      <c r="G512" s="10">
        <f t="shared" si="7"/>
        <v>26800</v>
      </c>
    </row>
    <row r="513" spans="1:7" x14ac:dyDescent="0.25">
      <c r="A513" s="70" t="s">
        <v>169</v>
      </c>
      <c r="B513" s="70" t="s">
        <v>737</v>
      </c>
      <c r="C513" s="70"/>
      <c r="D513" s="90" t="s">
        <v>738</v>
      </c>
      <c r="E513" s="88"/>
      <c r="F513" s="88">
        <v>26800</v>
      </c>
      <c r="G513" s="10">
        <f t="shared" si="7"/>
        <v>0</v>
      </c>
    </row>
    <row r="514" spans="1:7" ht="82.8" x14ac:dyDescent="0.25">
      <c r="A514" s="70" t="s">
        <v>169</v>
      </c>
      <c r="B514" s="70" t="s">
        <v>697</v>
      </c>
      <c r="C514" s="70">
        <v>102491</v>
      </c>
      <c r="D514" s="107" t="s">
        <v>739</v>
      </c>
      <c r="E514" s="88">
        <v>5250</v>
      </c>
      <c r="F514" s="88"/>
      <c r="G514" s="10">
        <f t="shared" si="7"/>
        <v>5250</v>
      </c>
    </row>
    <row r="515" spans="1:7" x14ac:dyDescent="0.25">
      <c r="A515" s="70" t="s">
        <v>169</v>
      </c>
      <c r="B515" s="92">
        <v>44845</v>
      </c>
      <c r="C515" s="70"/>
      <c r="D515" s="90" t="s">
        <v>740</v>
      </c>
      <c r="E515" s="88"/>
      <c r="F515" s="88">
        <v>5250</v>
      </c>
      <c r="G515" s="10">
        <f t="shared" si="7"/>
        <v>0</v>
      </c>
    </row>
    <row r="516" spans="1:7" ht="82.8" x14ac:dyDescent="0.25">
      <c r="A516" s="70" t="s">
        <v>169</v>
      </c>
      <c r="B516" s="70" t="s">
        <v>697</v>
      </c>
      <c r="C516" s="70">
        <v>102492</v>
      </c>
      <c r="D516" s="107" t="s">
        <v>741</v>
      </c>
      <c r="E516" s="88">
        <v>14500</v>
      </c>
      <c r="F516" s="88"/>
      <c r="G516" s="10">
        <f t="shared" si="7"/>
        <v>14500</v>
      </c>
    </row>
    <row r="517" spans="1:7" x14ac:dyDescent="0.25">
      <c r="A517" s="70" t="s">
        <v>169</v>
      </c>
      <c r="B517" s="92">
        <v>44815</v>
      </c>
      <c r="C517" s="70"/>
      <c r="D517" s="90" t="s">
        <v>742</v>
      </c>
      <c r="E517" s="88"/>
      <c r="F517" s="88">
        <v>14500</v>
      </c>
      <c r="G517" s="10">
        <f t="shared" si="7"/>
        <v>0</v>
      </c>
    </row>
    <row r="518" spans="1:7" ht="69" x14ac:dyDescent="0.25">
      <c r="A518" s="70" t="s">
        <v>169</v>
      </c>
      <c r="B518" s="70" t="s">
        <v>697</v>
      </c>
      <c r="C518" s="70">
        <v>102493</v>
      </c>
      <c r="D518" s="107" t="s">
        <v>743</v>
      </c>
      <c r="E518" s="88">
        <v>23500</v>
      </c>
      <c r="F518" s="88"/>
      <c r="G518" s="10">
        <f t="shared" si="7"/>
        <v>23500</v>
      </c>
    </row>
    <row r="519" spans="1:7" x14ac:dyDescent="0.25">
      <c r="A519" s="70" t="s">
        <v>169</v>
      </c>
      <c r="B519" s="70" t="s">
        <v>737</v>
      </c>
      <c r="C519" s="70"/>
      <c r="D519" s="90" t="s">
        <v>744</v>
      </c>
      <c r="E519" s="88"/>
      <c r="F519" s="88">
        <v>23500</v>
      </c>
      <c r="G519" s="10">
        <f t="shared" si="7"/>
        <v>0</v>
      </c>
    </row>
    <row r="520" spans="1:7" ht="55.2" x14ac:dyDescent="0.25">
      <c r="A520" s="70" t="s">
        <v>169</v>
      </c>
      <c r="B520" s="70" t="s">
        <v>697</v>
      </c>
      <c r="C520" s="70">
        <v>102494</v>
      </c>
      <c r="D520" s="107" t="s">
        <v>745</v>
      </c>
      <c r="E520" s="88">
        <v>36000</v>
      </c>
      <c r="F520" s="88"/>
      <c r="G520" s="10">
        <f t="shared" si="7"/>
        <v>36000</v>
      </c>
    </row>
    <row r="521" spans="1:7" x14ac:dyDescent="0.25">
      <c r="A521" s="70" t="s">
        <v>169</v>
      </c>
      <c r="B521" s="70" t="s">
        <v>700</v>
      </c>
      <c r="C521" s="70"/>
      <c r="D521" s="90" t="s">
        <v>746</v>
      </c>
      <c r="E521" s="88"/>
      <c r="F521" s="88">
        <v>36000</v>
      </c>
      <c r="G521" s="10">
        <f t="shared" ref="G521:G584" si="8">G520+E521-F521</f>
        <v>0</v>
      </c>
    </row>
    <row r="522" spans="1:7" ht="41.4" x14ac:dyDescent="0.25">
      <c r="A522" s="70" t="s">
        <v>153</v>
      </c>
      <c r="B522" s="92">
        <v>44631</v>
      </c>
      <c r="C522" s="70">
        <v>82127722</v>
      </c>
      <c r="D522" s="102" t="s">
        <v>747</v>
      </c>
      <c r="E522" s="88">
        <v>333700</v>
      </c>
      <c r="F522" s="88"/>
      <c r="G522" s="10">
        <f t="shared" si="8"/>
        <v>333700</v>
      </c>
    </row>
    <row r="523" spans="1:7" x14ac:dyDescent="0.25">
      <c r="A523" s="70" t="s">
        <v>153</v>
      </c>
      <c r="B523" s="70" t="s">
        <v>748</v>
      </c>
      <c r="C523" s="70"/>
      <c r="D523" s="90" t="s">
        <v>749</v>
      </c>
      <c r="E523" s="88"/>
      <c r="F523" s="88">
        <v>333700</v>
      </c>
      <c r="G523" s="10">
        <f t="shared" si="8"/>
        <v>0</v>
      </c>
    </row>
    <row r="524" spans="1:7" ht="27.6" x14ac:dyDescent="0.25">
      <c r="A524" s="70" t="s">
        <v>153</v>
      </c>
      <c r="B524" s="92">
        <v>44662</v>
      </c>
      <c r="C524" s="70">
        <v>82127723</v>
      </c>
      <c r="D524" s="102" t="s">
        <v>750</v>
      </c>
      <c r="E524" s="88">
        <v>556021.15</v>
      </c>
      <c r="F524" s="88"/>
      <c r="G524" s="10">
        <f t="shared" si="8"/>
        <v>556021.15</v>
      </c>
    </row>
    <row r="525" spans="1:7" x14ac:dyDescent="0.25">
      <c r="A525" s="70" t="s">
        <v>153</v>
      </c>
      <c r="B525" s="92">
        <v>44845</v>
      </c>
      <c r="C525" s="70"/>
      <c r="D525" s="90" t="s">
        <v>751</v>
      </c>
      <c r="E525" s="88"/>
      <c r="F525" s="88">
        <v>556021.15</v>
      </c>
      <c r="G525" s="10">
        <f t="shared" si="8"/>
        <v>0</v>
      </c>
    </row>
    <row r="526" spans="1:7" ht="41.4" x14ac:dyDescent="0.25">
      <c r="A526" s="70" t="s">
        <v>153</v>
      </c>
      <c r="B526" s="92">
        <v>44662</v>
      </c>
      <c r="C526" s="70">
        <v>82127724</v>
      </c>
      <c r="D526" s="102" t="s">
        <v>752</v>
      </c>
      <c r="E526" s="88">
        <v>514095.2</v>
      </c>
      <c r="F526" s="88"/>
      <c r="G526" s="10">
        <f t="shared" si="8"/>
        <v>514095.2</v>
      </c>
    </row>
    <row r="527" spans="1:7" x14ac:dyDescent="0.25">
      <c r="A527" s="70" t="s">
        <v>153</v>
      </c>
      <c r="B527" s="92">
        <v>44876</v>
      </c>
      <c r="C527" s="70"/>
      <c r="D527" s="90" t="s">
        <v>753</v>
      </c>
      <c r="E527" s="88"/>
      <c r="F527" s="88">
        <v>514095.2</v>
      </c>
      <c r="G527" s="10">
        <f t="shared" si="8"/>
        <v>0</v>
      </c>
    </row>
    <row r="528" spans="1:7" ht="41.4" x14ac:dyDescent="0.25">
      <c r="A528" s="70" t="s">
        <v>153</v>
      </c>
      <c r="B528" s="92">
        <v>44662</v>
      </c>
      <c r="C528" s="70">
        <v>82127725</v>
      </c>
      <c r="D528" s="102" t="s">
        <v>754</v>
      </c>
      <c r="E528" s="88">
        <v>69554</v>
      </c>
      <c r="F528" s="88"/>
      <c r="G528" s="10">
        <f t="shared" si="8"/>
        <v>69554</v>
      </c>
    </row>
    <row r="529" spans="1:7" x14ac:dyDescent="0.25">
      <c r="A529" s="70" t="s">
        <v>153</v>
      </c>
      <c r="B529" s="92">
        <v>44815</v>
      </c>
      <c r="C529" s="70"/>
      <c r="D529" s="90" t="s">
        <v>755</v>
      </c>
      <c r="E529" s="88"/>
      <c r="F529" s="88">
        <v>69554</v>
      </c>
      <c r="G529" s="10">
        <f t="shared" si="8"/>
        <v>0</v>
      </c>
    </row>
    <row r="530" spans="1:7" ht="41.4" x14ac:dyDescent="0.25">
      <c r="A530" s="70" t="s">
        <v>153</v>
      </c>
      <c r="B530" s="92">
        <v>44662</v>
      </c>
      <c r="C530" s="70">
        <v>82127726</v>
      </c>
      <c r="D530" s="102" t="s">
        <v>756</v>
      </c>
      <c r="E530" s="88">
        <v>304800</v>
      </c>
      <c r="F530" s="88"/>
      <c r="G530" s="10">
        <f t="shared" si="8"/>
        <v>304800</v>
      </c>
    </row>
    <row r="531" spans="1:7" x14ac:dyDescent="0.25">
      <c r="A531" s="70" t="s">
        <v>153</v>
      </c>
      <c r="B531" s="70" t="s">
        <v>757</v>
      </c>
      <c r="C531" s="70"/>
      <c r="D531" s="90" t="s">
        <v>758</v>
      </c>
      <c r="E531" s="88"/>
      <c r="F531" s="88">
        <v>304800</v>
      </c>
      <c r="G531" s="10">
        <f t="shared" si="8"/>
        <v>0</v>
      </c>
    </row>
    <row r="532" spans="1:7" ht="55.2" x14ac:dyDescent="0.25">
      <c r="A532" s="70" t="s">
        <v>153</v>
      </c>
      <c r="B532" s="92">
        <v>44815</v>
      </c>
      <c r="C532" s="70">
        <v>82127764</v>
      </c>
      <c r="D532" s="102" t="s">
        <v>759</v>
      </c>
      <c r="E532" s="88">
        <v>7000</v>
      </c>
      <c r="F532" s="88"/>
      <c r="G532" s="10">
        <f t="shared" si="8"/>
        <v>7000</v>
      </c>
    </row>
    <row r="533" spans="1:7" x14ac:dyDescent="0.25">
      <c r="A533" s="70" t="s">
        <v>153</v>
      </c>
      <c r="B533" s="70" t="s">
        <v>685</v>
      </c>
      <c r="C533" s="70"/>
      <c r="D533" s="90" t="s">
        <v>760</v>
      </c>
      <c r="E533" s="88"/>
      <c r="F533" s="88">
        <v>7000</v>
      </c>
      <c r="G533" s="10">
        <f t="shared" si="8"/>
        <v>0</v>
      </c>
    </row>
    <row r="534" spans="1:7" ht="27.6" x14ac:dyDescent="0.25">
      <c r="A534" s="70" t="s">
        <v>153</v>
      </c>
      <c r="B534" s="92">
        <v>44815</v>
      </c>
      <c r="C534" s="70">
        <v>82127765</v>
      </c>
      <c r="D534" s="102" t="s">
        <v>761</v>
      </c>
      <c r="E534" s="93">
        <v>20000</v>
      </c>
      <c r="F534" s="93"/>
      <c r="G534" s="10">
        <f t="shared" si="8"/>
        <v>20000</v>
      </c>
    </row>
    <row r="535" spans="1:7" x14ac:dyDescent="0.25">
      <c r="A535" s="70" t="s">
        <v>153</v>
      </c>
      <c r="B535" s="70" t="s">
        <v>762</v>
      </c>
      <c r="C535" s="70"/>
      <c r="D535" s="90" t="s">
        <v>763</v>
      </c>
      <c r="E535" s="88"/>
      <c r="F535" s="88">
        <v>10000</v>
      </c>
      <c r="G535" s="10">
        <f t="shared" si="8"/>
        <v>10000</v>
      </c>
    </row>
    <row r="536" spans="1:7" ht="27.6" x14ac:dyDescent="0.25">
      <c r="A536" s="70" t="s">
        <v>153</v>
      </c>
      <c r="B536" s="70"/>
      <c r="C536" s="70"/>
      <c r="D536" s="90" t="s">
        <v>764</v>
      </c>
      <c r="E536" s="88"/>
      <c r="F536" s="88">
        <v>10000</v>
      </c>
      <c r="G536" s="10">
        <f t="shared" si="8"/>
        <v>0</v>
      </c>
    </row>
    <row r="537" spans="1:7" ht="41.4" x14ac:dyDescent="0.25">
      <c r="A537" s="70" t="s">
        <v>153</v>
      </c>
      <c r="B537" s="92">
        <v>44815</v>
      </c>
      <c r="C537" s="70">
        <v>82127766</v>
      </c>
      <c r="D537" s="102" t="s">
        <v>765</v>
      </c>
      <c r="E537" s="88">
        <v>3000</v>
      </c>
      <c r="F537" s="88"/>
      <c r="G537" s="10">
        <f t="shared" si="8"/>
        <v>3000</v>
      </c>
    </row>
    <row r="538" spans="1:7" x14ac:dyDescent="0.25">
      <c r="A538" s="70" t="s">
        <v>153</v>
      </c>
      <c r="B538" s="70" t="s">
        <v>685</v>
      </c>
      <c r="C538" s="70"/>
      <c r="D538" s="90" t="s">
        <v>766</v>
      </c>
      <c r="E538" s="88"/>
      <c r="F538" s="88">
        <v>3000</v>
      </c>
      <c r="G538" s="10">
        <f t="shared" si="8"/>
        <v>0</v>
      </c>
    </row>
    <row r="539" spans="1:7" ht="69" x14ac:dyDescent="0.25">
      <c r="A539" s="70" t="s">
        <v>153</v>
      </c>
      <c r="B539" s="92">
        <v>44815</v>
      </c>
      <c r="C539" s="70">
        <v>82127767</v>
      </c>
      <c r="D539" s="102" t="s">
        <v>767</v>
      </c>
      <c r="E539" s="93">
        <v>15000</v>
      </c>
      <c r="F539" s="93"/>
      <c r="G539" s="10">
        <f t="shared" si="8"/>
        <v>15000</v>
      </c>
    </row>
    <row r="540" spans="1:7" x14ac:dyDescent="0.25">
      <c r="A540" s="70" t="s">
        <v>153</v>
      </c>
      <c r="B540" s="70" t="s">
        <v>768</v>
      </c>
      <c r="C540" s="70"/>
      <c r="D540" s="90" t="s">
        <v>769</v>
      </c>
      <c r="E540" s="88"/>
      <c r="F540" s="88">
        <v>15000</v>
      </c>
      <c r="G540" s="10">
        <f t="shared" si="8"/>
        <v>0</v>
      </c>
    </row>
    <row r="541" spans="1:7" ht="82.8" x14ac:dyDescent="0.25">
      <c r="A541" s="70" t="s">
        <v>153</v>
      </c>
      <c r="B541" s="70" t="s">
        <v>757</v>
      </c>
      <c r="C541" s="70">
        <v>82127814</v>
      </c>
      <c r="D541" s="102" t="s">
        <v>770</v>
      </c>
      <c r="E541" s="88">
        <v>105000</v>
      </c>
      <c r="F541" s="88"/>
      <c r="G541" s="10">
        <f t="shared" si="8"/>
        <v>105000</v>
      </c>
    </row>
    <row r="542" spans="1:7" x14ac:dyDescent="0.25">
      <c r="A542" s="70" t="s">
        <v>153</v>
      </c>
      <c r="B542" s="70" t="s">
        <v>771</v>
      </c>
      <c r="C542" s="70"/>
      <c r="D542" s="90" t="s">
        <v>772</v>
      </c>
      <c r="E542" s="88"/>
      <c r="F542" s="88">
        <v>105000</v>
      </c>
      <c r="G542" s="10">
        <f t="shared" si="8"/>
        <v>0</v>
      </c>
    </row>
    <row r="543" spans="1:7" ht="82.8" x14ac:dyDescent="0.25">
      <c r="A543" s="70" t="s">
        <v>153</v>
      </c>
      <c r="B543" s="70" t="s">
        <v>757</v>
      </c>
      <c r="C543" s="70">
        <v>82127815</v>
      </c>
      <c r="D543" s="102" t="s">
        <v>773</v>
      </c>
      <c r="E543" s="88">
        <v>35850</v>
      </c>
      <c r="F543" s="88"/>
      <c r="G543" s="10">
        <f t="shared" si="8"/>
        <v>35850</v>
      </c>
    </row>
    <row r="544" spans="1:7" x14ac:dyDescent="0.25">
      <c r="A544" s="70" t="s">
        <v>153</v>
      </c>
      <c r="B544" s="70" t="s">
        <v>774</v>
      </c>
      <c r="C544" s="70"/>
      <c r="D544" s="90" t="s">
        <v>775</v>
      </c>
      <c r="E544" s="88"/>
      <c r="F544" s="88">
        <v>34350</v>
      </c>
      <c r="G544" s="10">
        <f t="shared" si="8"/>
        <v>1500</v>
      </c>
    </row>
    <row r="545" spans="1:7" ht="27.6" x14ac:dyDescent="0.25">
      <c r="A545" s="70" t="s">
        <v>153</v>
      </c>
      <c r="B545" s="70"/>
      <c r="C545" s="70"/>
      <c r="D545" s="90" t="s">
        <v>776</v>
      </c>
      <c r="E545" s="88"/>
      <c r="F545" s="88">
        <v>1500</v>
      </c>
      <c r="G545" s="10">
        <f t="shared" si="8"/>
        <v>0</v>
      </c>
    </row>
    <row r="546" spans="1:7" ht="110.4" x14ac:dyDescent="0.25">
      <c r="A546" s="70" t="s">
        <v>153</v>
      </c>
      <c r="B546" s="70" t="s">
        <v>777</v>
      </c>
      <c r="C546" s="70">
        <v>82127838</v>
      </c>
      <c r="D546" s="102" t="s">
        <v>778</v>
      </c>
      <c r="E546" s="88">
        <v>36750</v>
      </c>
      <c r="F546" s="88"/>
      <c r="G546" s="10">
        <f t="shared" si="8"/>
        <v>36750</v>
      </c>
    </row>
    <row r="547" spans="1:7" x14ac:dyDescent="0.25">
      <c r="A547" s="70" t="s">
        <v>153</v>
      </c>
      <c r="B547" s="70" t="s">
        <v>779</v>
      </c>
      <c r="C547" s="70"/>
      <c r="D547" s="90" t="s">
        <v>780</v>
      </c>
      <c r="E547" s="88"/>
      <c r="F547" s="88">
        <v>36000</v>
      </c>
      <c r="G547" s="10">
        <f t="shared" si="8"/>
        <v>750</v>
      </c>
    </row>
    <row r="548" spans="1:7" ht="27.6" x14ac:dyDescent="0.25">
      <c r="A548" s="70" t="s">
        <v>153</v>
      </c>
      <c r="B548" s="70"/>
      <c r="C548" s="70"/>
      <c r="D548" s="90" t="s">
        <v>781</v>
      </c>
      <c r="E548" s="88"/>
      <c r="F548" s="88">
        <v>750</v>
      </c>
      <c r="G548" s="10">
        <f t="shared" si="8"/>
        <v>0</v>
      </c>
    </row>
    <row r="549" spans="1:7" ht="110.4" x14ac:dyDescent="0.25">
      <c r="A549" s="70" t="s">
        <v>153</v>
      </c>
      <c r="B549" s="70" t="s">
        <v>777</v>
      </c>
      <c r="C549" s="70">
        <v>82127852</v>
      </c>
      <c r="D549" s="102" t="s">
        <v>782</v>
      </c>
      <c r="E549" s="88">
        <v>48000</v>
      </c>
      <c r="F549" s="88"/>
      <c r="G549" s="10">
        <f t="shared" si="8"/>
        <v>48000</v>
      </c>
    </row>
    <row r="550" spans="1:7" x14ac:dyDescent="0.25">
      <c r="A550" s="70" t="s">
        <v>153</v>
      </c>
      <c r="B550" s="70" t="s">
        <v>783</v>
      </c>
      <c r="C550" s="70"/>
      <c r="D550" s="90" t="s">
        <v>784</v>
      </c>
      <c r="E550" s="88"/>
      <c r="F550" s="88">
        <v>48000</v>
      </c>
      <c r="G550" s="10">
        <f t="shared" si="8"/>
        <v>0</v>
      </c>
    </row>
    <row r="551" spans="1:7" ht="55.2" x14ac:dyDescent="0.25">
      <c r="A551" s="70" t="s">
        <v>153</v>
      </c>
      <c r="B551" s="70" t="s">
        <v>785</v>
      </c>
      <c r="C551" s="70">
        <v>82127861</v>
      </c>
      <c r="D551" s="102" t="s">
        <v>786</v>
      </c>
      <c r="E551" s="88">
        <v>7000</v>
      </c>
      <c r="F551" s="88"/>
      <c r="G551" s="10">
        <f t="shared" si="8"/>
        <v>7000</v>
      </c>
    </row>
    <row r="552" spans="1:7" x14ac:dyDescent="0.25">
      <c r="A552" s="70" t="s">
        <v>153</v>
      </c>
      <c r="B552" s="70" t="s">
        <v>787</v>
      </c>
      <c r="C552" s="70"/>
      <c r="D552" s="90" t="s">
        <v>788</v>
      </c>
      <c r="E552" s="88"/>
      <c r="F552" s="88">
        <v>7000</v>
      </c>
      <c r="G552" s="10">
        <f t="shared" si="8"/>
        <v>0</v>
      </c>
    </row>
    <row r="553" spans="1:7" ht="41.4" x14ac:dyDescent="0.25">
      <c r="A553" s="70" t="s">
        <v>153</v>
      </c>
      <c r="B553" s="70" t="s">
        <v>789</v>
      </c>
      <c r="C553" s="70">
        <v>82127871</v>
      </c>
      <c r="D553" s="102" t="s">
        <v>790</v>
      </c>
      <c r="E553" s="93">
        <v>2000</v>
      </c>
      <c r="F553" s="93"/>
      <c r="G553" s="10">
        <f t="shared" si="8"/>
        <v>2000</v>
      </c>
    </row>
    <row r="554" spans="1:7" x14ac:dyDescent="0.25">
      <c r="A554" s="70" t="s">
        <v>153</v>
      </c>
      <c r="B554" s="70" t="s">
        <v>762</v>
      </c>
      <c r="C554" s="70"/>
      <c r="D554" s="102" t="s">
        <v>791</v>
      </c>
      <c r="E554" s="88"/>
      <c r="F554" s="88">
        <v>1000</v>
      </c>
      <c r="G554" s="10">
        <f t="shared" si="8"/>
        <v>1000</v>
      </c>
    </row>
    <row r="555" spans="1:7" ht="27.6" x14ac:dyDescent="0.25">
      <c r="A555" s="70" t="s">
        <v>153</v>
      </c>
      <c r="B555" s="70"/>
      <c r="C555" s="70"/>
      <c r="D555" s="102" t="s">
        <v>792</v>
      </c>
      <c r="E555" s="88"/>
      <c r="F555" s="88">
        <v>1000</v>
      </c>
      <c r="G555" s="10">
        <f t="shared" si="8"/>
        <v>0</v>
      </c>
    </row>
    <row r="556" spans="1:7" ht="41.4" x14ac:dyDescent="0.25">
      <c r="A556" s="70" t="s">
        <v>153</v>
      </c>
      <c r="B556" s="70" t="s">
        <v>779</v>
      </c>
      <c r="C556" s="70">
        <v>82127890</v>
      </c>
      <c r="D556" s="102" t="s">
        <v>793</v>
      </c>
      <c r="E556" s="93">
        <v>80000</v>
      </c>
      <c r="F556" s="93"/>
      <c r="G556" s="10">
        <f t="shared" si="8"/>
        <v>80000</v>
      </c>
    </row>
    <row r="557" spans="1:7" x14ac:dyDescent="0.25">
      <c r="A557" s="70" t="s">
        <v>153</v>
      </c>
      <c r="B557" s="70" t="s">
        <v>762</v>
      </c>
      <c r="C557" s="70"/>
      <c r="D557" s="102" t="s">
        <v>794</v>
      </c>
      <c r="E557" s="93"/>
      <c r="F557" s="93">
        <v>65000</v>
      </c>
      <c r="G557" s="10">
        <f t="shared" si="8"/>
        <v>15000</v>
      </c>
    </row>
    <row r="558" spans="1:7" ht="27.6" x14ac:dyDescent="0.25">
      <c r="A558" s="70" t="s">
        <v>153</v>
      </c>
      <c r="B558" s="70"/>
      <c r="C558" s="70"/>
      <c r="D558" s="102" t="s">
        <v>795</v>
      </c>
      <c r="E558" s="93"/>
      <c r="F558" s="93">
        <v>15000</v>
      </c>
      <c r="G558" s="10">
        <f t="shared" si="8"/>
        <v>0</v>
      </c>
    </row>
    <row r="559" spans="1:7" ht="41.4" x14ac:dyDescent="0.25">
      <c r="A559" s="70" t="s">
        <v>158</v>
      </c>
      <c r="B559" s="92">
        <v>44631</v>
      </c>
      <c r="C559" s="70">
        <v>4594</v>
      </c>
      <c r="D559" s="106" t="s">
        <v>796</v>
      </c>
      <c r="E559" s="88">
        <v>10000</v>
      </c>
      <c r="F559" s="88"/>
      <c r="G559" s="10">
        <f t="shared" si="8"/>
        <v>10000</v>
      </c>
    </row>
    <row r="560" spans="1:7" x14ac:dyDescent="0.25">
      <c r="A560" s="70" t="s">
        <v>158</v>
      </c>
      <c r="B560" s="70" t="s">
        <v>757</v>
      </c>
      <c r="C560" s="70"/>
      <c r="D560" s="90" t="s">
        <v>797</v>
      </c>
      <c r="E560" s="88"/>
      <c r="F560" s="88">
        <v>10000</v>
      </c>
      <c r="G560" s="10">
        <f t="shared" si="8"/>
        <v>0</v>
      </c>
    </row>
    <row r="561" spans="1:7" ht="41.4" x14ac:dyDescent="0.25">
      <c r="A561" s="70" t="s">
        <v>158</v>
      </c>
      <c r="B561" s="92">
        <v>44631</v>
      </c>
      <c r="C561" s="70">
        <v>4595</v>
      </c>
      <c r="D561" s="106" t="s">
        <v>798</v>
      </c>
      <c r="E561" s="88">
        <v>250000</v>
      </c>
      <c r="F561" s="88"/>
      <c r="G561" s="10">
        <f t="shared" si="8"/>
        <v>250000</v>
      </c>
    </row>
    <row r="562" spans="1:7" x14ac:dyDescent="0.25">
      <c r="A562" s="70" t="s">
        <v>158</v>
      </c>
      <c r="B562" s="70" t="s">
        <v>785</v>
      </c>
      <c r="C562" s="70"/>
      <c r="D562" s="90" t="s">
        <v>799</v>
      </c>
      <c r="E562" s="88"/>
      <c r="F562" s="88">
        <v>250000</v>
      </c>
      <c r="G562" s="10">
        <f t="shared" si="8"/>
        <v>0</v>
      </c>
    </row>
    <row r="563" spans="1:7" ht="41.4" x14ac:dyDescent="0.25">
      <c r="A563" s="70" t="s">
        <v>158</v>
      </c>
      <c r="B563" s="92">
        <v>44631</v>
      </c>
      <c r="C563" s="70">
        <v>4596</v>
      </c>
      <c r="D563" s="105" t="s">
        <v>800</v>
      </c>
      <c r="E563" s="93">
        <v>2496000</v>
      </c>
      <c r="F563" s="93"/>
      <c r="G563" s="10">
        <f t="shared" si="8"/>
        <v>2496000</v>
      </c>
    </row>
    <row r="564" spans="1:7" x14ac:dyDescent="0.25">
      <c r="A564" s="70" t="s">
        <v>158</v>
      </c>
      <c r="B564" s="70" t="s">
        <v>768</v>
      </c>
      <c r="C564" s="70"/>
      <c r="D564" s="90" t="s">
        <v>801</v>
      </c>
      <c r="E564" s="88"/>
      <c r="F564" s="88">
        <v>2496000</v>
      </c>
      <c r="G564" s="10">
        <f t="shared" si="8"/>
        <v>0</v>
      </c>
    </row>
    <row r="565" spans="1:7" ht="27.6" x14ac:dyDescent="0.25">
      <c r="A565" s="70" t="s">
        <v>158</v>
      </c>
      <c r="B565" s="70" t="s">
        <v>774</v>
      </c>
      <c r="C565" s="70">
        <v>5205</v>
      </c>
      <c r="D565" s="105" t="s">
        <v>802</v>
      </c>
      <c r="E565" s="88">
        <v>495416</v>
      </c>
      <c r="F565" s="88"/>
      <c r="G565" s="10">
        <f t="shared" si="8"/>
        <v>495416</v>
      </c>
    </row>
    <row r="566" spans="1:7" x14ac:dyDescent="0.25">
      <c r="A566" s="70" t="s">
        <v>158</v>
      </c>
      <c r="B566" s="70" t="s">
        <v>785</v>
      </c>
      <c r="C566" s="70"/>
      <c r="D566" s="90" t="s">
        <v>803</v>
      </c>
      <c r="E566" s="88"/>
      <c r="F566" s="88">
        <v>495416</v>
      </c>
      <c r="G566" s="10">
        <f t="shared" si="8"/>
        <v>0</v>
      </c>
    </row>
    <row r="567" spans="1:7" ht="41.4" x14ac:dyDescent="0.25">
      <c r="A567" s="70" t="s">
        <v>158</v>
      </c>
      <c r="B567" s="70" t="s">
        <v>774</v>
      </c>
      <c r="C567" s="70">
        <v>5206</v>
      </c>
      <c r="D567" s="106" t="s">
        <v>804</v>
      </c>
      <c r="E567" s="93">
        <v>509937.12</v>
      </c>
      <c r="F567" s="93"/>
      <c r="G567" s="10">
        <f t="shared" si="8"/>
        <v>509937.12</v>
      </c>
    </row>
    <row r="568" spans="1:7" x14ac:dyDescent="0.25">
      <c r="A568" s="70" t="s">
        <v>158</v>
      </c>
      <c r="B568" s="92">
        <v>44816</v>
      </c>
      <c r="C568" s="70"/>
      <c r="D568" s="90" t="s">
        <v>805</v>
      </c>
      <c r="E568" s="88"/>
      <c r="F568" s="88">
        <f>509384.96+552.16</f>
        <v>509937.12</v>
      </c>
      <c r="G568" s="10">
        <f t="shared" si="8"/>
        <v>0</v>
      </c>
    </row>
    <row r="569" spans="1:7" ht="41.4" x14ac:dyDescent="0.25">
      <c r="A569" s="70" t="s">
        <v>158</v>
      </c>
      <c r="B569" s="70" t="s">
        <v>774</v>
      </c>
      <c r="C569" s="70">
        <v>5207</v>
      </c>
      <c r="D569" s="106" t="s">
        <v>806</v>
      </c>
      <c r="E569" s="88">
        <v>68220.960000000006</v>
      </c>
      <c r="F569" s="88"/>
      <c r="G569" s="10">
        <f t="shared" si="8"/>
        <v>68220.960000000006</v>
      </c>
    </row>
    <row r="570" spans="1:7" x14ac:dyDescent="0.25">
      <c r="A570" s="70" t="s">
        <v>158</v>
      </c>
      <c r="B570" s="70" t="s">
        <v>748</v>
      </c>
      <c r="C570" s="70"/>
      <c r="D570" s="90" t="s">
        <v>807</v>
      </c>
      <c r="E570" s="88"/>
      <c r="F570" s="88">
        <v>68220.960000000006</v>
      </c>
      <c r="G570" s="10">
        <f t="shared" si="8"/>
        <v>0</v>
      </c>
    </row>
    <row r="571" spans="1:7" ht="41.4" x14ac:dyDescent="0.25">
      <c r="A571" s="70" t="s">
        <v>158</v>
      </c>
      <c r="B571" s="70" t="s">
        <v>771</v>
      </c>
      <c r="C571" s="70">
        <v>5208</v>
      </c>
      <c r="D571" s="106" t="s">
        <v>808</v>
      </c>
      <c r="E571" s="88">
        <v>309.67</v>
      </c>
      <c r="F571" s="88"/>
      <c r="G571" s="10">
        <f t="shared" si="8"/>
        <v>309.67</v>
      </c>
    </row>
    <row r="572" spans="1:7" x14ac:dyDescent="0.25">
      <c r="A572" s="70" t="s">
        <v>158</v>
      </c>
      <c r="B572" s="70" t="s">
        <v>785</v>
      </c>
      <c r="C572" s="70"/>
      <c r="D572" s="90" t="s">
        <v>809</v>
      </c>
      <c r="E572" s="88"/>
      <c r="F572" s="88">
        <v>309.67</v>
      </c>
      <c r="G572" s="10">
        <f t="shared" si="8"/>
        <v>0</v>
      </c>
    </row>
    <row r="573" spans="1:7" ht="69" x14ac:dyDescent="0.25">
      <c r="A573" s="70" t="s">
        <v>158</v>
      </c>
      <c r="B573" s="70" t="s">
        <v>779</v>
      </c>
      <c r="C573" s="70">
        <v>5218</v>
      </c>
      <c r="D573" s="106" t="s">
        <v>810</v>
      </c>
      <c r="E573" s="93">
        <v>15000</v>
      </c>
      <c r="F573" s="93"/>
      <c r="G573" s="10">
        <f t="shared" si="8"/>
        <v>15000</v>
      </c>
    </row>
    <row r="574" spans="1:7" x14ac:dyDescent="0.25">
      <c r="A574" s="70" t="s">
        <v>158</v>
      </c>
      <c r="B574" s="70" t="s">
        <v>768</v>
      </c>
      <c r="C574" s="70"/>
      <c r="D574" s="90" t="s">
        <v>811</v>
      </c>
      <c r="E574" s="88"/>
      <c r="F574" s="88">
        <v>15000</v>
      </c>
      <c r="G574" s="10">
        <f t="shared" si="8"/>
        <v>0</v>
      </c>
    </row>
    <row r="575" spans="1:7" ht="96.6" x14ac:dyDescent="0.25">
      <c r="A575" s="70" t="s">
        <v>169</v>
      </c>
      <c r="B575" s="92">
        <v>44631</v>
      </c>
      <c r="C575" s="70">
        <v>102504</v>
      </c>
      <c r="D575" s="107" t="s">
        <v>812</v>
      </c>
      <c r="E575" s="88">
        <v>17000</v>
      </c>
      <c r="F575" s="88"/>
      <c r="G575" s="10">
        <f t="shared" si="8"/>
        <v>17000</v>
      </c>
    </row>
    <row r="576" spans="1:7" x14ac:dyDescent="0.25">
      <c r="A576" s="70" t="s">
        <v>169</v>
      </c>
      <c r="B576" s="70" t="s">
        <v>757</v>
      </c>
      <c r="C576" s="70"/>
      <c r="D576" s="90" t="s">
        <v>813</v>
      </c>
      <c r="E576" s="88"/>
      <c r="F576" s="88">
        <v>17000</v>
      </c>
      <c r="G576" s="10">
        <f t="shared" si="8"/>
        <v>0</v>
      </c>
    </row>
    <row r="577" spans="1:7" ht="82.8" x14ac:dyDescent="0.25">
      <c r="A577" s="70" t="s">
        <v>169</v>
      </c>
      <c r="B577" s="92">
        <v>44631</v>
      </c>
      <c r="C577" s="70">
        <v>102506</v>
      </c>
      <c r="D577" s="107" t="s">
        <v>814</v>
      </c>
      <c r="E577" s="88">
        <v>20000</v>
      </c>
      <c r="F577" s="88"/>
      <c r="G577" s="10">
        <f t="shared" si="8"/>
        <v>20000</v>
      </c>
    </row>
    <row r="578" spans="1:7" x14ac:dyDescent="0.25">
      <c r="A578" s="70" t="s">
        <v>169</v>
      </c>
      <c r="B578" s="70" t="s">
        <v>757</v>
      </c>
      <c r="C578" s="70"/>
      <c r="D578" s="90" t="s">
        <v>815</v>
      </c>
      <c r="E578" s="88"/>
      <c r="F578" s="88">
        <v>20000</v>
      </c>
      <c r="G578" s="10">
        <f t="shared" si="8"/>
        <v>0</v>
      </c>
    </row>
    <row r="579" spans="1:7" ht="69" x14ac:dyDescent="0.25">
      <c r="A579" s="70" t="s">
        <v>169</v>
      </c>
      <c r="B579" s="92">
        <v>44815</v>
      </c>
      <c r="C579" s="70">
        <v>102523</v>
      </c>
      <c r="D579" s="107" t="s">
        <v>816</v>
      </c>
      <c r="E579" s="88">
        <v>23500</v>
      </c>
      <c r="F579" s="88"/>
      <c r="G579" s="10">
        <f t="shared" si="8"/>
        <v>23500</v>
      </c>
    </row>
    <row r="580" spans="1:7" x14ac:dyDescent="0.25">
      <c r="A580" s="70" t="s">
        <v>169</v>
      </c>
      <c r="B580" s="70" t="s">
        <v>757</v>
      </c>
      <c r="C580" s="70"/>
      <c r="D580" s="90" t="s">
        <v>817</v>
      </c>
      <c r="E580" s="88"/>
      <c r="F580" s="88">
        <v>23500</v>
      </c>
      <c r="G580" s="10">
        <f t="shared" si="8"/>
        <v>0</v>
      </c>
    </row>
    <row r="581" spans="1:7" ht="82.8" x14ac:dyDescent="0.25">
      <c r="A581" s="70" t="s">
        <v>169</v>
      </c>
      <c r="B581" s="92">
        <v>44815</v>
      </c>
      <c r="C581" s="70">
        <v>102524</v>
      </c>
      <c r="D581" s="107" t="s">
        <v>818</v>
      </c>
      <c r="E581" s="88">
        <v>20000</v>
      </c>
      <c r="F581" s="88"/>
      <c r="G581" s="10">
        <f t="shared" si="8"/>
        <v>20000</v>
      </c>
    </row>
    <row r="582" spans="1:7" x14ac:dyDescent="0.25">
      <c r="A582" s="70" t="s">
        <v>169</v>
      </c>
      <c r="B582" s="70" t="s">
        <v>785</v>
      </c>
      <c r="C582" s="70"/>
      <c r="D582" s="90" t="s">
        <v>819</v>
      </c>
      <c r="E582" s="88"/>
      <c r="F582" s="88">
        <v>20000</v>
      </c>
      <c r="G582" s="10">
        <f t="shared" si="8"/>
        <v>0</v>
      </c>
    </row>
    <row r="583" spans="1:7" ht="69" x14ac:dyDescent="0.25">
      <c r="A583" s="70" t="s">
        <v>169</v>
      </c>
      <c r="B583" s="92">
        <v>44815</v>
      </c>
      <c r="C583" s="70">
        <v>102525</v>
      </c>
      <c r="D583" s="107" t="s">
        <v>820</v>
      </c>
      <c r="E583" s="88">
        <v>30400</v>
      </c>
      <c r="F583" s="88"/>
      <c r="G583" s="10">
        <f t="shared" si="8"/>
        <v>30400</v>
      </c>
    </row>
    <row r="584" spans="1:7" x14ac:dyDescent="0.25">
      <c r="A584" s="70" t="s">
        <v>169</v>
      </c>
      <c r="B584" s="70" t="s">
        <v>685</v>
      </c>
      <c r="C584" s="70"/>
      <c r="D584" s="90" t="s">
        <v>821</v>
      </c>
      <c r="E584" s="88"/>
      <c r="F584" s="88">
        <v>30400</v>
      </c>
      <c r="G584" s="10">
        <f t="shared" si="8"/>
        <v>0</v>
      </c>
    </row>
    <row r="585" spans="1:7" ht="82.8" x14ac:dyDescent="0.25">
      <c r="A585" s="70" t="s">
        <v>169</v>
      </c>
      <c r="B585" s="92">
        <v>44815</v>
      </c>
      <c r="C585" s="70">
        <v>102526</v>
      </c>
      <c r="D585" s="107" t="s">
        <v>822</v>
      </c>
      <c r="E585" s="88">
        <v>14800</v>
      </c>
      <c r="F585" s="88"/>
      <c r="G585" s="10">
        <f t="shared" ref="G585:G648" si="9">G584+E585-F585</f>
        <v>14800</v>
      </c>
    </row>
    <row r="586" spans="1:7" x14ac:dyDescent="0.25">
      <c r="A586" s="70" t="s">
        <v>169</v>
      </c>
      <c r="B586" s="70" t="s">
        <v>757</v>
      </c>
      <c r="C586" s="70"/>
      <c r="D586" s="90" t="s">
        <v>823</v>
      </c>
      <c r="E586" s="88"/>
      <c r="F586" s="88">
        <v>14800</v>
      </c>
      <c r="G586" s="10">
        <f t="shared" si="9"/>
        <v>0</v>
      </c>
    </row>
    <row r="587" spans="1:7" ht="69" x14ac:dyDescent="0.25">
      <c r="A587" s="70" t="s">
        <v>169</v>
      </c>
      <c r="B587" s="70" t="s">
        <v>785</v>
      </c>
      <c r="C587" s="70">
        <v>102552</v>
      </c>
      <c r="D587" s="109" t="s">
        <v>824</v>
      </c>
      <c r="E587" s="93">
        <v>18000</v>
      </c>
      <c r="F587" s="93"/>
      <c r="G587" s="10">
        <f t="shared" si="9"/>
        <v>18000</v>
      </c>
    </row>
    <row r="588" spans="1:7" x14ac:dyDescent="0.25">
      <c r="A588" s="70" t="s">
        <v>169</v>
      </c>
      <c r="B588" s="92">
        <v>44724</v>
      </c>
      <c r="C588" s="70"/>
      <c r="D588" s="90" t="s">
        <v>825</v>
      </c>
      <c r="E588" s="88"/>
      <c r="F588" s="88">
        <v>18000</v>
      </c>
      <c r="G588" s="10">
        <f t="shared" si="9"/>
        <v>0</v>
      </c>
    </row>
    <row r="589" spans="1:7" ht="82.8" x14ac:dyDescent="0.25">
      <c r="A589" s="70" t="s">
        <v>169</v>
      </c>
      <c r="B589" s="70" t="s">
        <v>785</v>
      </c>
      <c r="C589" s="70">
        <v>102553</v>
      </c>
      <c r="D589" s="109" t="s">
        <v>826</v>
      </c>
      <c r="E589" s="93">
        <v>26800</v>
      </c>
      <c r="F589" s="93"/>
      <c r="G589" s="10">
        <f t="shared" si="9"/>
        <v>26800</v>
      </c>
    </row>
    <row r="590" spans="1:7" x14ac:dyDescent="0.25">
      <c r="A590" s="70" t="s">
        <v>169</v>
      </c>
      <c r="B590" s="92">
        <v>44693</v>
      </c>
      <c r="C590" s="70"/>
      <c r="D590" s="90" t="s">
        <v>827</v>
      </c>
      <c r="E590" s="88"/>
      <c r="F590" s="88">
        <v>26800</v>
      </c>
      <c r="G590" s="10">
        <f t="shared" si="9"/>
        <v>0</v>
      </c>
    </row>
    <row r="591" spans="1:7" ht="82.8" x14ac:dyDescent="0.25">
      <c r="A591" s="70" t="s">
        <v>169</v>
      </c>
      <c r="B591" s="70" t="s">
        <v>789</v>
      </c>
      <c r="C591" s="70">
        <v>102554</v>
      </c>
      <c r="D591" s="107" t="s">
        <v>828</v>
      </c>
      <c r="E591" s="88">
        <v>5000</v>
      </c>
      <c r="F591" s="88"/>
      <c r="G591" s="10">
        <f t="shared" si="9"/>
        <v>5000</v>
      </c>
    </row>
    <row r="592" spans="1:7" x14ac:dyDescent="0.25">
      <c r="A592" s="70" t="s">
        <v>169</v>
      </c>
      <c r="B592" s="70" t="s">
        <v>787</v>
      </c>
      <c r="C592" s="70"/>
      <c r="D592" s="90" t="s">
        <v>829</v>
      </c>
      <c r="E592" s="88"/>
      <c r="F592" s="88">
        <v>5000</v>
      </c>
      <c r="G592" s="10">
        <f t="shared" si="9"/>
        <v>0</v>
      </c>
    </row>
    <row r="593" spans="1:7" ht="82.8" x14ac:dyDescent="0.25">
      <c r="A593" s="70" t="s">
        <v>169</v>
      </c>
      <c r="B593" s="70" t="s">
        <v>789</v>
      </c>
      <c r="C593" s="70">
        <v>102555</v>
      </c>
      <c r="D593" s="109" t="s">
        <v>830</v>
      </c>
      <c r="E593" s="93">
        <v>36000</v>
      </c>
      <c r="F593" s="93"/>
      <c r="G593" s="10">
        <f t="shared" si="9"/>
        <v>36000</v>
      </c>
    </row>
    <row r="594" spans="1:7" x14ac:dyDescent="0.25">
      <c r="A594" s="70" t="s">
        <v>169</v>
      </c>
      <c r="B594" s="92">
        <v>44754</v>
      </c>
      <c r="C594" s="70"/>
      <c r="D594" s="90" t="s">
        <v>831</v>
      </c>
      <c r="E594" s="88"/>
      <c r="F594" s="88">
        <v>36000</v>
      </c>
      <c r="G594" s="10">
        <f t="shared" si="9"/>
        <v>0</v>
      </c>
    </row>
    <row r="595" spans="1:7" ht="110.4" x14ac:dyDescent="0.25">
      <c r="A595" s="70" t="s">
        <v>169</v>
      </c>
      <c r="B595" s="70" t="s">
        <v>789</v>
      </c>
      <c r="C595" s="70">
        <v>102556</v>
      </c>
      <c r="D595" s="109" t="s">
        <v>832</v>
      </c>
      <c r="E595" s="93">
        <v>15000</v>
      </c>
      <c r="F595" s="93"/>
      <c r="G595" s="10">
        <f t="shared" si="9"/>
        <v>15000</v>
      </c>
    </row>
    <row r="596" spans="1:7" x14ac:dyDescent="0.25">
      <c r="A596" s="70" t="s">
        <v>169</v>
      </c>
      <c r="B596" s="92">
        <v>44907</v>
      </c>
      <c r="C596" s="70"/>
      <c r="D596" s="90" t="s">
        <v>833</v>
      </c>
      <c r="E596" s="88"/>
      <c r="F596" s="88">
        <v>15000</v>
      </c>
      <c r="G596" s="10">
        <f t="shared" si="9"/>
        <v>0</v>
      </c>
    </row>
    <row r="597" spans="1:7" ht="69" x14ac:dyDescent="0.25">
      <c r="A597" s="70" t="s">
        <v>169</v>
      </c>
      <c r="B597" s="70" t="s">
        <v>783</v>
      </c>
      <c r="C597" s="70">
        <v>102565</v>
      </c>
      <c r="D597" s="107" t="s">
        <v>834</v>
      </c>
      <c r="E597" s="88">
        <v>30400</v>
      </c>
      <c r="F597" s="88"/>
      <c r="G597" s="10">
        <f t="shared" si="9"/>
        <v>30400</v>
      </c>
    </row>
    <row r="598" spans="1:7" x14ac:dyDescent="0.25">
      <c r="A598" s="70" t="s">
        <v>169</v>
      </c>
      <c r="B598" s="70" t="s">
        <v>787</v>
      </c>
      <c r="C598" s="70"/>
      <c r="D598" s="90" t="s">
        <v>835</v>
      </c>
      <c r="E598" s="88"/>
      <c r="F598" s="88">
        <v>30400</v>
      </c>
      <c r="G598" s="10">
        <f t="shared" si="9"/>
        <v>0</v>
      </c>
    </row>
    <row r="599" spans="1:7" ht="82.8" x14ac:dyDescent="0.25">
      <c r="A599" s="70" t="s">
        <v>169</v>
      </c>
      <c r="B599" s="70" t="s">
        <v>783</v>
      </c>
      <c r="C599" s="70">
        <v>102566</v>
      </c>
      <c r="D599" s="109" t="s">
        <v>836</v>
      </c>
      <c r="E599" s="93">
        <v>14500</v>
      </c>
      <c r="F599" s="93"/>
      <c r="G599" s="10">
        <f t="shared" si="9"/>
        <v>14500</v>
      </c>
    </row>
    <row r="600" spans="1:7" x14ac:dyDescent="0.25">
      <c r="A600" s="70" t="s">
        <v>169</v>
      </c>
      <c r="B600" s="92">
        <v>44724</v>
      </c>
      <c r="C600" s="70"/>
      <c r="D600" s="90" t="s">
        <v>837</v>
      </c>
      <c r="E600" s="88"/>
      <c r="F600" s="88">
        <v>14500</v>
      </c>
      <c r="G600" s="10">
        <f t="shared" si="9"/>
        <v>0</v>
      </c>
    </row>
    <row r="601" spans="1:7" ht="110.4" x14ac:dyDescent="0.25">
      <c r="A601" s="70" t="s">
        <v>169</v>
      </c>
      <c r="B601" s="70" t="s">
        <v>783</v>
      </c>
      <c r="C601" s="70">
        <v>102568</v>
      </c>
      <c r="D601" s="107" t="s">
        <v>838</v>
      </c>
      <c r="E601" s="88">
        <v>50000</v>
      </c>
      <c r="F601" s="88"/>
      <c r="G601" s="10">
        <f t="shared" si="9"/>
        <v>50000</v>
      </c>
    </row>
    <row r="602" spans="1:7" x14ac:dyDescent="0.25">
      <c r="A602" s="70" t="s">
        <v>169</v>
      </c>
      <c r="B602" s="70" t="s">
        <v>787</v>
      </c>
      <c r="C602" s="70"/>
      <c r="D602" s="90" t="s">
        <v>839</v>
      </c>
      <c r="E602" s="88"/>
      <c r="F602" s="88">
        <v>50000</v>
      </c>
      <c r="G602" s="10">
        <f t="shared" si="9"/>
        <v>0</v>
      </c>
    </row>
    <row r="603" spans="1:7" ht="110.4" x14ac:dyDescent="0.25">
      <c r="A603" s="70" t="s">
        <v>169</v>
      </c>
      <c r="B603" s="70" t="s">
        <v>783</v>
      </c>
      <c r="C603" s="70">
        <v>102569</v>
      </c>
      <c r="D603" s="107" t="s">
        <v>840</v>
      </c>
      <c r="E603" s="88">
        <v>110000</v>
      </c>
      <c r="F603" s="88"/>
      <c r="G603" s="10">
        <f t="shared" si="9"/>
        <v>110000</v>
      </c>
    </row>
    <row r="604" spans="1:7" x14ac:dyDescent="0.25">
      <c r="A604" s="70" t="s">
        <v>169</v>
      </c>
      <c r="B604" s="70" t="s">
        <v>787</v>
      </c>
      <c r="C604" s="70"/>
      <c r="D604" s="90" t="s">
        <v>841</v>
      </c>
      <c r="E604" s="88"/>
      <c r="F604" s="88">
        <v>110000</v>
      </c>
      <c r="G604" s="10">
        <f t="shared" si="9"/>
        <v>0</v>
      </c>
    </row>
    <row r="605" spans="1:7" ht="110.4" x14ac:dyDescent="0.25">
      <c r="A605" s="70" t="s">
        <v>169</v>
      </c>
      <c r="B605" s="70" t="s">
        <v>783</v>
      </c>
      <c r="C605" s="70">
        <v>102570</v>
      </c>
      <c r="D605" s="107" t="s">
        <v>842</v>
      </c>
      <c r="E605" s="88">
        <v>40000</v>
      </c>
      <c r="F605" s="88"/>
      <c r="G605" s="10">
        <f t="shared" si="9"/>
        <v>40000</v>
      </c>
    </row>
    <row r="606" spans="1:7" x14ac:dyDescent="0.25">
      <c r="A606" s="70" t="s">
        <v>169</v>
      </c>
      <c r="B606" s="70" t="s">
        <v>787</v>
      </c>
      <c r="C606" s="70"/>
      <c r="D606" s="90" t="s">
        <v>843</v>
      </c>
      <c r="E606" s="88"/>
      <c r="F606" s="88">
        <v>40000</v>
      </c>
      <c r="G606" s="10">
        <f t="shared" si="9"/>
        <v>0</v>
      </c>
    </row>
    <row r="607" spans="1:7" ht="69" x14ac:dyDescent="0.25">
      <c r="A607" s="70" t="s">
        <v>153</v>
      </c>
      <c r="B607" s="92">
        <v>44693</v>
      </c>
      <c r="C607" s="70">
        <v>82127909</v>
      </c>
      <c r="D607" s="102" t="s">
        <v>844</v>
      </c>
      <c r="E607" s="88">
        <v>23500</v>
      </c>
      <c r="F607" s="88"/>
      <c r="G607" s="10">
        <f t="shared" si="9"/>
        <v>23500</v>
      </c>
    </row>
    <row r="608" spans="1:7" x14ac:dyDescent="0.25">
      <c r="A608" s="70" t="s">
        <v>153</v>
      </c>
      <c r="B608" s="70" t="s">
        <v>768</v>
      </c>
      <c r="C608" s="70"/>
      <c r="D608" s="90" t="s">
        <v>845</v>
      </c>
      <c r="E608" s="88"/>
      <c r="F608" s="88">
        <v>23500</v>
      </c>
      <c r="G608" s="10">
        <f t="shared" si="9"/>
        <v>0</v>
      </c>
    </row>
    <row r="609" spans="1:7" ht="69" x14ac:dyDescent="0.25">
      <c r="A609" s="70" t="s">
        <v>153</v>
      </c>
      <c r="B609" s="70" t="s">
        <v>762</v>
      </c>
      <c r="C609" s="70">
        <v>82127954</v>
      </c>
      <c r="D609" s="102" t="s">
        <v>846</v>
      </c>
      <c r="E609" s="88">
        <v>312866</v>
      </c>
      <c r="F609" s="88"/>
      <c r="G609" s="10">
        <f t="shared" si="9"/>
        <v>312866</v>
      </c>
    </row>
    <row r="610" spans="1:7" x14ac:dyDescent="0.25">
      <c r="A610" s="70" t="s">
        <v>153</v>
      </c>
      <c r="B610" s="70" t="s">
        <v>847</v>
      </c>
      <c r="C610" s="70"/>
      <c r="D610" s="90" t="s">
        <v>848</v>
      </c>
      <c r="E610" s="88"/>
      <c r="F610" s="88">
        <v>312266</v>
      </c>
      <c r="G610" s="10">
        <f t="shared" si="9"/>
        <v>600</v>
      </c>
    </row>
    <row r="611" spans="1:7" ht="27.6" x14ac:dyDescent="0.25">
      <c r="A611" s="70" t="s">
        <v>153</v>
      </c>
      <c r="B611" s="70"/>
      <c r="C611" s="70"/>
      <c r="D611" s="90" t="s">
        <v>849</v>
      </c>
      <c r="E611" s="88"/>
      <c r="F611" s="88">
        <v>600</v>
      </c>
      <c r="G611" s="10">
        <f t="shared" si="9"/>
        <v>0</v>
      </c>
    </row>
    <row r="612" spans="1:7" ht="55.2" x14ac:dyDescent="0.25">
      <c r="A612" s="70" t="s">
        <v>153</v>
      </c>
      <c r="B612" s="70" t="s">
        <v>768</v>
      </c>
      <c r="C612" s="70">
        <v>82127988</v>
      </c>
      <c r="D612" s="102" t="s">
        <v>850</v>
      </c>
      <c r="E612" s="88">
        <v>17881.25</v>
      </c>
      <c r="F612" s="88"/>
      <c r="G612" s="10">
        <f t="shared" si="9"/>
        <v>17881.25</v>
      </c>
    </row>
    <row r="613" spans="1:7" x14ac:dyDescent="0.25">
      <c r="A613" s="70" t="s">
        <v>153</v>
      </c>
      <c r="B613" s="70" t="s">
        <v>851</v>
      </c>
      <c r="C613" s="70"/>
      <c r="D613" s="90" t="s">
        <v>852</v>
      </c>
      <c r="E613" s="88"/>
      <c r="F613" s="88">
        <v>17881.25</v>
      </c>
      <c r="G613" s="10">
        <f t="shared" si="9"/>
        <v>0</v>
      </c>
    </row>
    <row r="614" spans="1:7" ht="27.6" x14ac:dyDescent="0.25">
      <c r="A614" s="70" t="s">
        <v>153</v>
      </c>
      <c r="B614" s="70" t="s">
        <v>853</v>
      </c>
      <c r="C614" s="70">
        <v>82128005</v>
      </c>
      <c r="D614" s="102" t="s">
        <v>854</v>
      </c>
      <c r="E614" s="88">
        <v>486600.58</v>
      </c>
      <c r="F614" s="88"/>
      <c r="G614" s="10">
        <f t="shared" si="9"/>
        <v>486600.58</v>
      </c>
    </row>
    <row r="615" spans="1:7" x14ac:dyDescent="0.25">
      <c r="A615" s="70" t="s">
        <v>153</v>
      </c>
      <c r="B615" s="70" t="s">
        <v>847</v>
      </c>
      <c r="C615" s="70"/>
      <c r="D615" s="90" t="s">
        <v>855</v>
      </c>
      <c r="E615" s="88"/>
      <c r="F615" s="88">
        <v>486600.58</v>
      </c>
      <c r="G615" s="10">
        <f t="shared" si="9"/>
        <v>0</v>
      </c>
    </row>
    <row r="616" spans="1:7" ht="41.4" x14ac:dyDescent="0.25">
      <c r="A616" s="70" t="s">
        <v>153</v>
      </c>
      <c r="B616" s="70" t="s">
        <v>853</v>
      </c>
      <c r="C616" s="70">
        <v>82128006</v>
      </c>
      <c r="D616" s="102" t="s">
        <v>856</v>
      </c>
      <c r="E616" s="88">
        <v>499345.83</v>
      </c>
      <c r="F616" s="88"/>
      <c r="G616" s="10">
        <f t="shared" si="9"/>
        <v>499345.83</v>
      </c>
    </row>
    <row r="617" spans="1:7" x14ac:dyDescent="0.25">
      <c r="A617" s="70" t="s">
        <v>153</v>
      </c>
      <c r="B617" s="70" t="s">
        <v>847</v>
      </c>
      <c r="C617" s="70"/>
      <c r="D617" s="90" t="s">
        <v>857</v>
      </c>
      <c r="E617" s="88"/>
      <c r="F617" s="88">
        <v>499345.83</v>
      </c>
      <c r="G617" s="10">
        <f t="shared" si="9"/>
        <v>0</v>
      </c>
    </row>
    <row r="618" spans="1:7" ht="41.4" x14ac:dyDescent="0.25">
      <c r="A618" s="70" t="s">
        <v>153</v>
      </c>
      <c r="B618" s="70" t="s">
        <v>853</v>
      </c>
      <c r="C618" s="70">
        <v>82128007</v>
      </c>
      <c r="D618" s="102" t="s">
        <v>858</v>
      </c>
      <c r="E618" s="88">
        <v>68984.62</v>
      </c>
      <c r="F618" s="88"/>
      <c r="G618" s="10">
        <f t="shared" si="9"/>
        <v>68984.62</v>
      </c>
    </row>
    <row r="619" spans="1:7" x14ac:dyDescent="0.25">
      <c r="A619" s="70" t="s">
        <v>153</v>
      </c>
      <c r="B619" s="70" t="s">
        <v>859</v>
      </c>
      <c r="C619" s="70"/>
      <c r="D619" s="90" t="s">
        <v>860</v>
      </c>
      <c r="E619" s="88"/>
      <c r="F619" s="88">
        <v>68984.62</v>
      </c>
      <c r="G619" s="10">
        <f t="shared" si="9"/>
        <v>0</v>
      </c>
    </row>
    <row r="620" spans="1:7" ht="41.4" x14ac:dyDescent="0.25">
      <c r="A620" s="70" t="s">
        <v>153</v>
      </c>
      <c r="B620" s="70" t="s">
        <v>861</v>
      </c>
      <c r="C620" s="70">
        <v>82128024</v>
      </c>
      <c r="D620" s="102" t="s">
        <v>862</v>
      </c>
      <c r="E620" s="88">
        <v>119000</v>
      </c>
      <c r="F620" s="88"/>
      <c r="G620" s="10">
        <f t="shared" si="9"/>
        <v>119000</v>
      </c>
    </row>
    <row r="621" spans="1:7" x14ac:dyDescent="0.25">
      <c r="A621" s="70" t="s">
        <v>153</v>
      </c>
      <c r="B621" s="70" t="s">
        <v>863</v>
      </c>
      <c r="C621" s="70"/>
      <c r="D621" s="90" t="s">
        <v>864</v>
      </c>
      <c r="E621" s="88"/>
      <c r="F621" s="88">
        <v>119000</v>
      </c>
      <c r="G621" s="10">
        <f t="shared" si="9"/>
        <v>0</v>
      </c>
    </row>
    <row r="622" spans="1:7" ht="41.4" x14ac:dyDescent="0.25">
      <c r="A622" s="70" t="s">
        <v>153</v>
      </c>
      <c r="B622" s="70" t="s">
        <v>861</v>
      </c>
      <c r="C622" s="70">
        <v>82128025</v>
      </c>
      <c r="D622" s="102" t="s">
        <v>862</v>
      </c>
      <c r="E622" s="88">
        <v>88000</v>
      </c>
      <c r="F622" s="88"/>
      <c r="G622" s="10">
        <f t="shared" si="9"/>
        <v>88000</v>
      </c>
    </row>
    <row r="623" spans="1:7" x14ac:dyDescent="0.25">
      <c r="A623" s="70" t="s">
        <v>153</v>
      </c>
      <c r="B623" s="70" t="s">
        <v>863</v>
      </c>
      <c r="C623" s="70"/>
      <c r="D623" s="90" t="s">
        <v>865</v>
      </c>
      <c r="E623" s="88"/>
      <c r="F623" s="88">
        <v>88000</v>
      </c>
      <c r="G623" s="10">
        <f t="shared" si="9"/>
        <v>0</v>
      </c>
    </row>
    <row r="624" spans="1:7" ht="41.4" x14ac:dyDescent="0.25">
      <c r="A624" s="70" t="s">
        <v>153</v>
      </c>
      <c r="B624" s="70" t="s">
        <v>861</v>
      </c>
      <c r="C624" s="70">
        <v>82128026</v>
      </c>
      <c r="D624" s="102" t="s">
        <v>866</v>
      </c>
      <c r="E624" s="88">
        <v>15000</v>
      </c>
      <c r="F624" s="88"/>
      <c r="G624" s="10">
        <f t="shared" si="9"/>
        <v>15000</v>
      </c>
    </row>
    <row r="625" spans="1:7" x14ac:dyDescent="0.25">
      <c r="A625" s="70" t="s">
        <v>153</v>
      </c>
      <c r="B625" s="70" t="s">
        <v>863</v>
      </c>
      <c r="C625" s="70"/>
      <c r="D625" s="90" t="s">
        <v>867</v>
      </c>
      <c r="E625" s="88"/>
      <c r="F625" s="88">
        <v>15000</v>
      </c>
      <c r="G625" s="10">
        <f t="shared" si="9"/>
        <v>0</v>
      </c>
    </row>
    <row r="626" spans="1:7" ht="27.6" x14ac:dyDescent="0.25">
      <c r="A626" s="70" t="s">
        <v>153</v>
      </c>
      <c r="B626" s="70" t="s">
        <v>859</v>
      </c>
      <c r="C626" s="70">
        <v>82128047</v>
      </c>
      <c r="D626" s="102" t="s">
        <v>868</v>
      </c>
      <c r="E626" s="88">
        <v>514167.76</v>
      </c>
      <c r="F626" s="88"/>
      <c r="G626" s="10">
        <f t="shared" si="9"/>
        <v>514167.76</v>
      </c>
    </row>
    <row r="627" spans="1:7" x14ac:dyDescent="0.25">
      <c r="A627" s="70" t="s">
        <v>153</v>
      </c>
      <c r="B627" s="70" t="s">
        <v>863</v>
      </c>
      <c r="C627" s="70"/>
      <c r="D627" s="90" t="s">
        <v>869</v>
      </c>
      <c r="E627" s="88"/>
      <c r="F627" s="88">
        <v>514167.76</v>
      </c>
      <c r="G627" s="10">
        <f t="shared" si="9"/>
        <v>0</v>
      </c>
    </row>
    <row r="628" spans="1:7" ht="55.2" x14ac:dyDescent="0.25">
      <c r="A628" s="70" t="s">
        <v>153</v>
      </c>
      <c r="B628" s="70" t="s">
        <v>859</v>
      </c>
      <c r="C628" s="70">
        <v>82128048</v>
      </c>
      <c r="D628" s="102" t="s">
        <v>870</v>
      </c>
      <c r="E628" s="88">
        <v>448481.25</v>
      </c>
      <c r="F628" s="88"/>
      <c r="G628" s="10">
        <f t="shared" si="9"/>
        <v>448481.25</v>
      </c>
    </row>
    <row r="629" spans="1:7" x14ac:dyDescent="0.25">
      <c r="A629" s="70" t="s">
        <v>153</v>
      </c>
      <c r="B629" s="70" t="s">
        <v>863</v>
      </c>
      <c r="C629" s="70"/>
      <c r="D629" s="90" t="s">
        <v>871</v>
      </c>
      <c r="E629" s="88"/>
      <c r="F629" s="88">
        <v>448481.25</v>
      </c>
      <c r="G629" s="10">
        <f t="shared" si="9"/>
        <v>0</v>
      </c>
    </row>
    <row r="630" spans="1:7" ht="41.4" x14ac:dyDescent="0.25">
      <c r="A630" s="70" t="s">
        <v>153</v>
      </c>
      <c r="B630" s="70" t="s">
        <v>859</v>
      </c>
      <c r="C630" s="70">
        <v>82128049</v>
      </c>
      <c r="D630" s="102" t="s">
        <v>872</v>
      </c>
      <c r="E630" s="88">
        <v>62354</v>
      </c>
      <c r="F630" s="88"/>
      <c r="G630" s="10">
        <f t="shared" si="9"/>
        <v>62354</v>
      </c>
    </row>
    <row r="631" spans="1:7" x14ac:dyDescent="0.25">
      <c r="A631" s="70" t="s">
        <v>153</v>
      </c>
      <c r="B631" s="70" t="s">
        <v>863</v>
      </c>
      <c r="C631" s="70"/>
      <c r="D631" s="90" t="s">
        <v>873</v>
      </c>
      <c r="E631" s="88"/>
      <c r="F631" s="88">
        <v>62354</v>
      </c>
      <c r="G631" s="10">
        <f t="shared" si="9"/>
        <v>0</v>
      </c>
    </row>
    <row r="632" spans="1:7" ht="41.4" x14ac:dyDescent="0.25">
      <c r="A632" s="70" t="s">
        <v>153</v>
      </c>
      <c r="B632" s="70" t="s">
        <v>859</v>
      </c>
      <c r="C632" s="70">
        <v>82128050</v>
      </c>
      <c r="D632" s="102" t="s">
        <v>874</v>
      </c>
      <c r="E632" s="88">
        <v>80000</v>
      </c>
      <c r="F632" s="88"/>
      <c r="G632" s="10">
        <f t="shared" si="9"/>
        <v>80000</v>
      </c>
    </row>
    <row r="633" spans="1:7" x14ac:dyDescent="0.25">
      <c r="A633" s="70" t="s">
        <v>153</v>
      </c>
      <c r="B633" s="70" t="s">
        <v>863</v>
      </c>
      <c r="C633" s="70"/>
      <c r="D633" s="90" t="s">
        <v>875</v>
      </c>
      <c r="E633" s="88"/>
      <c r="F633" s="88">
        <v>80000</v>
      </c>
      <c r="G633" s="10">
        <f t="shared" si="9"/>
        <v>0</v>
      </c>
    </row>
    <row r="634" spans="1:7" ht="41.4" x14ac:dyDescent="0.25">
      <c r="A634" s="70" t="s">
        <v>153</v>
      </c>
      <c r="B634" s="70" t="s">
        <v>859</v>
      </c>
      <c r="C634" s="70">
        <v>82128051</v>
      </c>
      <c r="D634" s="102" t="s">
        <v>876</v>
      </c>
      <c r="E634" s="88">
        <v>17415.5</v>
      </c>
      <c r="F634" s="88"/>
      <c r="G634" s="10">
        <f t="shared" si="9"/>
        <v>17415.5</v>
      </c>
    </row>
    <row r="635" spans="1:7" x14ac:dyDescent="0.25">
      <c r="A635" s="70" t="s">
        <v>153</v>
      </c>
      <c r="B635" s="70" t="s">
        <v>863</v>
      </c>
      <c r="C635" s="70"/>
      <c r="D635" s="90" t="s">
        <v>877</v>
      </c>
      <c r="E635" s="88"/>
      <c r="F635" s="88">
        <v>17415.5</v>
      </c>
      <c r="G635" s="10">
        <f t="shared" si="9"/>
        <v>0</v>
      </c>
    </row>
    <row r="636" spans="1:7" ht="41.4" x14ac:dyDescent="0.25">
      <c r="A636" s="70" t="s">
        <v>153</v>
      </c>
      <c r="B636" s="70" t="s">
        <v>863</v>
      </c>
      <c r="C636" s="70">
        <v>82128052</v>
      </c>
      <c r="D636" s="102" t="s">
        <v>878</v>
      </c>
      <c r="E636" s="88">
        <v>253000</v>
      </c>
      <c r="F636" s="88"/>
      <c r="G636" s="10">
        <f t="shared" si="9"/>
        <v>253000</v>
      </c>
    </row>
    <row r="637" spans="1:7" x14ac:dyDescent="0.25">
      <c r="A637" s="70" t="s">
        <v>153</v>
      </c>
      <c r="B637" s="70"/>
      <c r="C637" s="70"/>
      <c r="D637" s="90" t="s">
        <v>879</v>
      </c>
      <c r="E637" s="88"/>
      <c r="F637" s="88">
        <v>253000</v>
      </c>
      <c r="G637" s="10">
        <f t="shared" si="9"/>
        <v>0</v>
      </c>
    </row>
    <row r="638" spans="1:7" ht="55.2" x14ac:dyDescent="0.25">
      <c r="A638" s="70" t="s">
        <v>158</v>
      </c>
      <c r="B638" s="92">
        <v>44724</v>
      </c>
      <c r="C638" s="70">
        <v>5220</v>
      </c>
      <c r="D638" s="106" t="s">
        <v>880</v>
      </c>
      <c r="E638" s="88">
        <v>486129.09</v>
      </c>
      <c r="F638" s="88"/>
      <c r="G638" s="10">
        <f t="shared" si="9"/>
        <v>486129.09</v>
      </c>
    </row>
    <row r="639" spans="1:7" x14ac:dyDescent="0.25">
      <c r="A639" s="70" t="s">
        <v>158</v>
      </c>
      <c r="B639" s="92">
        <v>44907</v>
      </c>
      <c r="C639" s="70"/>
      <c r="D639" s="90" t="s">
        <v>881</v>
      </c>
      <c r="E639" s="88"/>
      <c r="F639" s="88">
        <v>486129.09</v>
      </c>
      <c r="G639" s="10">
        <f t="shared" si="9"/>
        <v>0</v>
      </c>
    </row>
    <row r="640" spans="1:7" ht="41.4" x14ac:dyDescent="0.25">
      <c r="A640" s="70" t="s">
        <v>158</v>
      </c>
      <c r="B640" s="92">
        <v>44724</v>
      </c>
      <c r="C640" s="70">
        <v>5221</v>
      </c>
      <c r="D640" s="106" t="s">
        <v>882</v>
      </c>
      <c r="E640" s="88">
        <v>67909.919999999998</v>
      </c>
      <c r="F640" s="88"/>
      <c r="G640" s="10">
        <f t="shared" si="9"/>
        <v>67909.919999999998</v>
      </c>
    </row>
    <row r="641" spans="1:7" x14ac:dyDescent="0.25">
      <c r="A641" s="70" t="s">
        <v>158</v>
      </c>
      <c r="B641" s="92">
        <v>44754</v>
      </c>
      <c r="C641" s="70"/>
      <c r="D641" s="90" t="s">
        <v>883</v>
      </c>
      <c r="E641" s="88"/>
      <c r="F641" s="88">
        <v>67909.919999999998</v>
      </c>
      <c r="G641" s="10">
        <f t="shared" si="9"/>
        <v>0</v>
      </c>
    </row>
    <row r="642" spans="1:7" ht="27.6" x14ac:dyDescent="0.25">
      <c r="A642" s="70" t="s">
        <v>158</v>
      </c>
      <c r="B642" s="92">
        <v>44724</v>
      </c>
      <c r="C642" s="70">
        <v>5222</v>
      </c>
      <c r="D642" s="106" t="s">
        <v>884</v>
      </c>
      <c r="E642" s="88">
        <v>530109.23</v>
      </c>
      <c r="F642" s="88"/>
      <c r="G642" s="10">
        <f t="shared" si="9"/>
        <v>530109.23</v>
      </c>
    </row>
    <row r="643" spans="1:7" x14ac:dyDescent="0.25">
      <c r="A643" s="70" t="s">
        <v>158</v>
      </c>
      <c r="B643" s="70"/>
      <c r="C643" s="70"/>
      <c r="D643" s="90" t="s">
        <v>885</v>
      </c>
      <c r="E643" s="88"/>
      <c r="F643" s="88">
        <v>530109.23</v>
      </c>
      <c r="G643" s="10">
        <f t="shared" si="9"/>
        <v>0</v>
      </c>
    </row>
    <row r="644" spans="1:7" ht="41.4" x14ac:dyDescent="0.25">
      <c r="A644" s="70" t="s">
        <v>158</v>
      </c>
      <c r="B644" s="70" t="s">
        <v>863</v>
      </c>
      <c r="C644" s="70">
        <v>5250</v>
      </c>
      <c r="D644" s="106" t="s">
        <v>886</v>
      </c>
      <c r="E644" s="88">
        <v>452000</v>
      </c>
      <c r="F644" s="88"/>
      <c r="G644" s="10">
        <f t="shared" si="9"/>
        <v>452000</v>
      </c>
    </row>
    <row r="645" spans="1:7" x14ac:dyDescent="0.25">
      <c r="A645" s="70" t="s">
        <v>158</v>
      </c>
      <c r="B645" s="70"/>
      <c r="C645" s="70"/>
      <c r="D645" s="90" t="s">
        <v>887</v>
      </c>
      <c r="E645" s="88"/>
      <c r="F645" s="88">
        <v>452000</v>
      </c>
      <c r="G645" s="10">
        <f t="shared" si="9"/>
        <v>0</v>
      </c>
    </row>
    <row r="646" spans="1:7" ht="96.6" x14ac:dyDescent="0.25">
      <c r="A646" s="70" t="s">
        <v>169</v>
      </c>
      <c r="B646" s="92">
        <v>44693</v>
      </c>
      <c r="C646" s="70">
        <v>102577</v>
      </c>
      <c r="D646" s="107" t="s">
        <v>888</v>
      </c>
      <c r="E646" s="88">
        <v>17000</v>
      </c>
      <c r="F646" s="88"/>
      <c r="G646" s="10">
        <f t="shared" si="9"/>
        <v>17000</v>
      </c>
    </row>
    <row r="647" spans="1:7" x14ac:dyDescent="0.25">
      <c r="A647" s="70" t="s">
        <v>169</v>
      </c>
      <c r="B647" s="70" t="s">
        <v>768</v>
      </c>
      <c r="C647" s="70"/>
      <c r="D647" s="90" t="s">
        <v>889</v>
      </c>
      <c r="E647" s="88"/>
      <c r="F647" s="88">
        <v>17000</v>
      </c>
      <c r="G647" s="10">
        <f t="shared" si="9"/>
        <v>0</v>
      </c>
    </row>
    <row r="648" spans="1:7" ht="41.4" x14ac:dyDescent="0.25">
      <c r="A648" s="70" t="s">
        <v>169</v>
      </c>
      <c r="B648" s="70" t="s">
        <v>762</v>
      </c>
      <c r="C648" s="70">
        <v>102586</v>
      </c>
      <c r="D648" s="107" t="s">
        <v>890</v>
      </c>
      <c r="E648" s="88">
        <v>300000</v>
      </c>
      <c r="F648" s="88"/>
      <c r="G648" s="10">
        <f t="shared" si="9"/>
        <v>300000</v>
      </c>
    </row>
    <row r="649" spans="1:7" x14ac:dyDescent="0.25">
      <c r="A649" s="70" t="s">
        <v>169</v>
      </c>
      <c r="B649" s="70" t="s">
        <v>863</v>
      </c>
      <c r="C649" s="70"/>
      <c r="D649" s="90" t="s">
        <v>891</v>
      </c>
      <c r="E649" s="88"/>
      <c r="F649" s="88">
        <v>300000</v>
      </c>
      <c r="G649" s="10">
        <f t="shared" ref="G649:G654" si="10">G648+E649-F649</f>
        <v>0</v>
      </c>
    </row>
    <row r="650" spans="1:7" ht="27.6" x14ac:dyDescent="0.25">
      <c r="A650" s="70" t="s">
        <v>169</v>
      </c>
      <c r="B650" s="70" t="s">
        <v>83</v>
      </c>
      <c r="C650" s="70">
        <v>102602</v>
      </c>
      <c r="D650" s="107" t="s">
        <v>892</v>
      </c>
      <c r="E650" s="88">
        <v>265500</v>
      </c>
      <c r="F650" s="88"/>
      <c r="G650" s="10">
        <f t="shared" si="10"/>
        <v>265500</v>
      </c>
    </row>
    <row r="651" spans="1:7" x14ac:dyDescent="0.25">
      <c r="A651" s="70" t="s">
        <v>169</v>
      </c>
      <c r="B651" s="110" t="s">
        <v>863</v>
      </c>
      <c r="C651" s="110"/>
      <c r="D651" s="111" t="s">
        <v>893</v>
      </c>
      <c r="E651" s="112"/>
      <c r="F651" s="112">
        <v>265500</v>
      </c>
      <c r="G651" s="113">
        <f t="shared" si="10"/>
        <v>0</v>
      </c>
    </row>
    <row r="652" spans="1:7" x14ac:dyDescent="0.25">
      <c r="A652" s="110" t="s">
        <v>894</v>
      </c>
      <c r="B652" s="114">
        <v>44816</v>
      </c>
      <c r="C652" s="110">
        <v>82127938</v>
      </c>
      <c r="D652" s="111" t="s">
        <v>499</v>
      </c>
      <c r="E652" s="112">
        <v>55000</v>
      </c>
      <c r="F652" s="112"/>
      <c r="G652" s="113">
        <f t="shared" si="10"/>
        <v>55000</v>
      </c>
    </row>
    <row r="653" spans="1:7" x14ac:dyDescent="0.25">
      <c r="A653" s="110" t="s">
        <v>894</v>
      </c>
      <c r="B653" s="110" t="s">
        <v>863</v>
      </c>
      <c r="C653" s="110"/>
      <c r="D653" s="111" t="s">
        <v>895</v>
      </c>
      <c r="E653" s="112"/>
      <c r="F653" s="112">
        <v>52775</v>
      </c>
      <c r="G653" s="113">
        <f t="shared" si="10"/>
        <v>2225</v>
      </c>
    </row>
    <row r="654" spans="1:7" ht="27.6" x14ac:dyDescent="0.25">
      <c r="A654" s="110" t="s">
        <v>894</v>
      </c>
      <c r="B654" s="110"/>
      <c r="C654" s="110"/>
      <c r="D654" s="111" t="s">
        <v>896</v>
      </c>
      <c r="E654" s="141"/>
      <c r="F654" s="141">
        <v>2225</v>
      </c>
      <c r="G654" s="113">
        <f t="shared" si="10"/>
        <v>0</v>
      </c>
    </row>
    <row r="655" spans="1:7" x14ac:dyDescent="0.25">
      <c r="A655" s="160" t="s">
        <v>38</v>
      </c>
      <c r="B655" s="160"/>
      <c r="C655" s="160"/>
      <c r="D655" s="160"/>
      <c r="E655" s="142">
        <f>SUM(E8:E654)</f>
        <v>49060761.749999985</v>
      </c>
      <c r="F655" s="142">
        <f>SUM(F8:F654)</f>
        <v>49060761.749999985</v>
      </c>
      <c r="G655" s="11"/>
    </row>
    <row r="656" spans="1:7" x14ac:dyDescent="0.25">
      <c r="D656" s="115"/>
      <c r="E656" s="116"/>
      <c r="F656" s="116"/>
      <c r="G656" s="117"/>
    </row>
    <row r="657" spans="4:7" x14ac:dyDescent="0.25">
      <c r="D657" s="115"/>
      <c r="E657" s="116"/>
      <c r="F657" s="116"/>
      <c r="G657" s="117"/>
    </row>
    <row r="658" spans="4:7" x14ac:dyDescent="0.25">
      <c r="D658" s="115"/>
      <c r="E658" s="116"/>
      <c r="F658" s="116"/>
      <c r="G658" s="117"/>
    </row>
    <row r="659" spans="4:7" x14ac:dyDescent="0.25">
      <c r="D659" s="115"/>
      <c r="E659" s="116"/>
      <c r="F659" s="116"/>
      <c r="G659" s="117"/>
    </row>
    <row r="660" spans="4:7" x14ac:dyDescent="0.25">
      <c r="D660" s="115"/>
      <c r="E660" s="116"/>
      <c r="F660" s="116"/>
      <c r="G660" s="117"/>
    </row>
    <row r="661" spans="4:7" x14ac:dyDescent="0.25">
      <c r="D661" s="115"/>
      <c r="E661" s="116"/>
      <c r="F661" s="116"/>
      <c r="G661" s="117"/>
    </row>
    <row r="662" spans="4:7" x14ac:dyDescent="0.25">
      <c r="D662" s="115"/>
      <c r="E662" s="116"/>
      <c r="F662" s="116"/>
      <c r="G662" s="117"/>
    </row>
    <row r="663" spans="4:7" x14ac:dyDescent="0.25">
      <c r="D663" s="115"/>
      <c r="E663" s="116"/>
      <c r="F663" s="116"/>
      <c r="G663" s="117"/>
    </row>
    <row r="664" spans="4:7" x14ac:dyDescent="0.25">
      <c r="D664" s="115"/>
      <c r="E664" s="116"/>
      <c r="F664" s="116"/>
      <c r="G664" s="117"/>
    </row>
    <row r="665" spans="4:7" x14ac:dyDescent="0.25">
      <c r="D665" s="115"/>
      <c r="E665" s="116"/>
      <c r="F665" s="116"/>
      <c r="G665" s="117"/>
    </row>
    <row r="666" spans="4:7" x14ac:dyDescent="0.25">
      <c r="D666" s="115"/>
      <c r="E666" s="116"/>
      <c r="F666" s="116"/>
      <c r="G666" s="117"/>
    </row>
    <row r="667" spans="4:7" x14ac:dyDescent="0.25">
      <c r="D667" s="115"/>
      <c r="E667" s="116"/>
      <c r="F667" s="116"/>
      <c r="G667" s="117"/>
    </row>
    <row r="668" spans="4:7" x14ac:dyDescent="0.25">
      <c r="D668" s="115"/>
      <c r="E668" s="116"/>
      <c r="F668" s="116"/>
      <c r="G668" s="117"/>
    </row>
    <row r="669" spans="4:7" x14ac:dyDescent="0.25">
      <c r="D669" s="115"/>
      <c r="E669" s="116"/>
      <c r="F669" s="116"/>
      <c r="G669" s="117"/>
    </row>
    <row r="670" spans="4:7" x14ac:dyDescent="0.25">
      <c r="D670" s="115"/>
      <c r="E670" s="116"/>
      <c r="F670" s="116"/>
      <c r="G670" s="117"/>
    </row>
    <row r="671" spans="4:7" x14ac:dyDescent="0.25">
      <c r="D671" s="115"/>
      <c r="E671" s="116"/>
      <c r="F671" s="116"/>
      <c r="G671" s="117"/>
    </row>
    <row r="672" spans="4:7" x14ac:dyDescent="0.25">
      <c r="D672" s="115"/>
      <c r="E672" s="116"/>
      <c r="F672" s="116"/>
      <c r="G672" s="117"/>
    </row>
    <row r="673" spans="4:7" x14ac:dyDescent="0.25">
      <c r="D673" s="115"/>
      <c r="E673" s="116"/>
      <c r="F673" s="116"/>
      <c r="G673" s="117"/>
    </row>
    <row r="674" spans="4:7" x14ac:dyDescent="0.25">
      <c r="D674" s="115"/>
      <c r="E674" s="116"/>
      <c r="F674" s="116"/>
      <c r="G674" s="117"/>
    </row>
    <row r="675" spans="4:7" x14ac:dyDescent="0.25">
      <c r="D675" s="115"/>
      <c r="E675" s="116"/>
      <c r="F675" s="116"/>
      <c r="G675" s="117"/>
    </row>
    <row r="676" spans="4:7" x14ac:dyDescent="0.25">
      <c r="D676" s="115"/>
      <c r="E676" s="116"/>
      <c r="F676" s="116"/>
      <c r="G676" s="117"/>
    </row>
    <row r="677" spans="4:7" x14ac:dyDescent="0.25">
      <c r="D677" s="115"/>
      <c r="E677" s="116"/>
      <c r="F677" s="116"/>
      <c r="G677" s="117"/>
    </row>
    <row r="678" spans="4:7" x14ac:dyDescent="0.25">
      <c r="D678" s="115"/>
      <c r="E678" s="116"/>
      <c r="F678" s="116"/>
      <c r="G678" s="117"/>
    </row>
    <row r="679" spans="4:7" x14ac:dyDescent="0.25">
      <c r="D679" s="115"/>
      <c r="E679" s="116"/>
      <c r="F679" s="116"/>
      <c r="G679" s="117"/>
    </row>
    <row r="680" spans="4:7" x14ac:dyDescent="0.25">
      <c r="D680" s="115"/>
      <c r="E680" s="116"/>
      <c r="F680" s="116"/>
      <c r="G680" s="117"/>
    </row>
    <row r="681" spans="4:7" x14ac:dyDescent="0.25">
      <c r="D681" s="115"/>
      <c r="E681" s="116"/>
      <c r="F681" s="116"/>
      <c r="G681" s="117"/>
    </row>
    <row r="682" spans="4:7" x14ac:dyDescent="0.25">
      <c r="D682" s="115"/>
      <c r="E682" s="116"/>
      <c r="F682" s="116"/>
      <c r="G682" s="117"/>
    </row>
    <row r="683" spans="4:7" x14ac:dyDescent="0.25">
      <c r="D683" s="115"/>
      <c r="E683" s="116"/>
      <c r="F683" s="116"/>
      <c r="G683" s="117"/>
    </row>
    <row r="684" spans="4:7" x14ac:dyDescent="0.25">
      <c r="D684" s="115"/>
      <c r="E684" s="116"/>
      <c r="F684" s="116"/>
      <c r="G684" s="117"/>
    </row>
    <row r="685" spans="4:7" x14ac:dyDescent="0.25">
      <c r="D685" s="115"/>
      <c r="E685" s="116"/>
      <c r="F685" s="116"/>
      <c r="G685" s="117"/>
    </row>
    <row r="686" spans="4:7" x14ac:dyDescent="0.25">
      <c r="D686" s="115"/>
      <c r="E686" s="116"/>
      <c r="F686" s="116"/>
      <c r="G686" s="117"/>
    </row>
    <row r="687" spans="4:7" x14ac:dyDescent="0.25">
      <c r="D687" s="115"/>
      <c r="E687" s="116"/>
      <c r="F687" s="116"/>
      <c r="G687" s="117"/>
    </row>
    <row r="688" spans="4:7" x14ac:dyDescent="0.25">
      <c r="D688" s="115"/>
      <c r="E688" s="116"/>
      <c r="F688" s="116"/>
      <c r="G688" s="117"/>
    </row>
    <row r="689" spans="4:7" x14ac:dyDescent="0.25">
      <c r="D689" s="115"/>
      <c r="E689" s="116"/>
      <c r="F689" s="116"/>
      <c r="G689" s="117"/>
    </row>
    <row r="690" spans="4:7" x14ac:dyDescent="0.25">
      <c r="D690" s="115"/>
      <c r="E690" s="116"/>
      <c r="F690" s="116"/>
      <c r="G690" s="117"/>
    </row>
    <row r="691" spans="4:7" x14ac:dyDescent="0.25">
      <c r="D691" s="115"/>
      <c r="E691" s="116"/>
      <c r="F691" s="116"/>
      <c r="G691" s="117"/>
    </row>
    <row r="692" spans="4:7" x14ac:dyDescent="0.25">
      <c r="D692" s="115"/>
      <c r="E692" s="116"/>
      <c r="F692" s="116"/>
      <c r="G692" s="117"/>
    </row>
    <row r="693" spans="4:7" x14ac:dyDescent="0.25">
      <c r="D693" s="115"/>
      <c r="E693" s="116"/>
      <c r="F693" s="116"/>
      <c r="G693" s="117"/>
    </row>
    <row r="694" spans="4:7" x14ac:dyDescent="0.25">
      <c r="D694" s="115"/>
      <c r="E694" s="116"/>
      <c r="F694" s="116"/>
      <c r="G694" s="117"/>
    </row>
    <row r="695" spans="4:7" x14ac:dyDescent="0.25">
      <c r="D695" s="115"/>
      <c r="E695" s="116"/>
      <c r="F695" s="116"/>
      <c r="G695" s="117"/>
    </row>
    <row r="696" spans="4:7" x14ac:dyDescent="0.25">
      <c r="D696" s="115"/>
      <c r="E696" s="116"/>
      <c r="F696" s="116"/>
      <c r="G696" s="117"/>
    </row>
    <row r="697" spans="4:7" x14ac:dyDescent="0.25">
      <c r="D697" s="115"/>
      <c r="E697" s="116"/>
      <c r="F697" s="116"/>
      <c r="G697" s="117"/>
    </row>
    <row r="698" spans="4:7" x14ac:dyDescent="0.25">
      <c r="D698" s="115"/>
      <c r="E698" s="116"/>
      <c r="F698" s="116"/>
      <c r="G698" s="117"/>
    </row>
    <row r="699" spans="4:7" x14ac:dyDescent="0.25">
      <c r="D699" s="115"/>
      <c r="E699" s="116"/>
      <c r="F699" s="116"/>
      <c r="G699" s="117"/>
    </row>
    <row r="700" spans="4:7" x14ac:dyDescent="0.25">
      <c r="D700" s="115"/>
      <c r="E700" s="116"/>
      <c r="F700" s="116"/>
      <c r="G700" s="117"/>
    </row>
    <row r="701" spans="4:7" x14ac:dyDescent="0.25">
      <c r="D701" s="115"/>
      <c r="E701" s="116"/>
      <c r="F701" s="116"/>
      <c r="G701" s="117"/>
    </row>
    <row r="702" spans="4:7" x14ac:dyDescent="0.25">
      <c r="D702" s="115"/>
      <c r="E702" s="116"/>
      <c r="F702" s="116"/>
      <c r="G702" s="117"/>
    </row>
    <row r="703" spans="4:7" x14ac:dyDescent="0.25">
      <c r="D703" s="115"/>
      <c r="E703" s="116"/>
      <c r="F703" s="116"/>
      <c r="G703" s="117"/>
    </row>
    <row r="704" spans="4:7" x14ac:dyDescent="0.25">
      <c r="D704" s="115"/>
      <c r="E704" s="116"/>
      <c r="F704" s="116"/>
      <c r="G704" s="117"/>
    </row>
    <row r="705" spans="4:7" x14ac:dyDescent="0.25">
      <c r="D705" s="115"/>
      <c r="E705" s="116"/>
      <c r="F705" s="116"/>
      <c r="G705" s="117"/>
    </row>
    <row r="706" spans="4:7" x14ac:dyDescent="0.25">
      <c r="D706" s="115"/>
      <c r="E706" s="116"/>
      <c r="F706" s="116"/>
      <c r="G706" s="117"/>
    </row>
    <row r="707" spans="4:7" x14ac:dyDescent="0.25">
      <c r="D707" s="115"/>
      <c r="E707" s="116"/>
      <c r="F707" s="116"/>
      <c r="G707" s="117"/>
    </row>
    <row r="708" spans="4:7" x14ac:dyDescent="0.25">
      <c r="D708" s="115"/>
      <c r="E708" s="116"/>
      <c r="F708" s="116"/>
      <c r="G708" s="117"/>
    </row>
    <row r="709" spans="4:7" x14ac:dyDescent="0.25">
      <c r="D709" s="115"/>
      <c r="E709" s="116"/>
      <c r="F709" s="116"/>
      <c r="G709" s="117"/>
    </row>
    <row r="710" spans="4:7" x14ac:dyDescent="0.25">
      <c r="D710" s="115"/>
      <c r="E710" s="116"/>
      <c r="F710" s="116"/>
      <c r="G710" s="117"/>
    </row>
    <row r="711" spans="4:7" x14ac:dyDescent="0.25">
      <c r="D711" s="115"/>
      <c r="E711" s="116"/>
      <c r="F711" s="116"/>
      <c r="G711" s="117"/>
    </row>
    <row r="712" spans="4:7" x14ac:dyDescent="0.25">
      <c r="D712" s="115"/>
      <c r="E712" s="116"/>
      <c r="F712" s="116"/>
      <c r="G712" s="117"/>
    </row>
    <row r="713" spans="4:7" x14ac:dyDescent="0.25">
      <c r="D713" s="115"/>
      <c r="E713" s="116"/>
      <c r="F713" s="116"/>
      <c r="G713" s="117"/>
    </row>
    <row r="714" spans="4:7" x14ac:dyDescent="0.25">
      <c r="D714" s="115"/>
      <c r="E714" s="116"/>
      <c r="F714" s="116"/>
      <c r="G714" s="117"/>
    </row>
    <row r="715" spans="4:7" x14ac:dyDescent="0.25">
      <c r="D715" s="115"/>
      <c r="E715" s="116"/>
      <c r="F715" s="116"/>
      <c r="G715" s="117"/>
    </row>
    <row r="716" spans="4:7" x14ac:dyDescent="0.25">
      <c r="D716" s="115"/>
      <c r="E716" s="116"/>
      <c r="F716" s="116"/>
      <c r="G716" s="117"/>
    </row>
    <row r="717" spans="4:7" x14ac:dyDescent="0.25">
      <c r="D717" s="115"/>
      <c r="E717" s="116"/>
      <c r="F717" s="116"/>
      <c r="G717" s="117"/>
    </row>
    <row r="718" spans="4:7" x14ac:dyDescent="0.25">
      <c r="D718" s="115"/>
      <c r="E718" s="116"/>
      <c r="F718" s="116"/>
      <c r="G718" s="117"/>
    </row>
    <row r="719" spans="4:7" x14ac:dyDescent="0.25">
      <c r="D719" s="115"/>
      <c r="E719" s="116"/>
      <c r="F719" s="116"/>
      <c r="G719" s="117"/>
    </row>
    <row r="720" spans="4:7" x14ac:dyDescent="0.25">
      <c r="D720" s="115"/>
      <c r="E720" s="116"/>
      <c r="F720" s="116"/>
      <c r="G720" s="117"/>
    </row>
    <row r="721" spans="4:7" x14ac:dyDescent="0.25">
      <c r="D721" s="115"/>
      <c r="E721" s="116"/>
      <c r="F721" s="116"/>
      <c r="G721" s="117"/>
    </row>
    <row r="722" spans="4:7" x14ac:dyDescent="0.25">
      <c r="D722" s="115"/>
      <c r="E722" s="116"/>
      <c r="F722" s="116"/>
      <c r="G722" s="117"/>
    </row>
    <row r="723" spans="4:7" x14ac:dyDescent="0.25">
      <c r="D723" s="115"/>
      <c r="E723" s="116"/>
      <c r="F723" s="116"/>
      <c r="G723" s="117"/>
    </row>
    <row r="724" spans="4:7" x14ac:dyDescent="0.25">
      <c r="D724" s="115"/>
      <c r="E724" s="116"/>
      <c r="F724" s="116"/>
      <c r="G724" s="117"/>
    </row>
    <row r="725" spans="4:7" x14ac:dyDescent="0.25">
      <c r="D725" s="115"/>
      <c r="E725" s="116"/>
      <c r="F725" s="116"/>
      <c r="G725" s="117"/>
    </row>
    <row r="726" spans="4:7" x14ac:dyDescent="0.25">
      <c r="D726" s="115"/>
      <c r="E726" s="116"/>
      <c r="F726" s="116"/>
      <c r="G726" s="117"/>
    </row>
    <row r="727" spans="4:7" x14ac:dyDescent="0.25">
      <c r="D727" s="115"/>
      <c r="E727" s="116"/>
      <c r="F727" s="116"/>
      <c r="G727" s="117"/>
    </row>
    <row r="728" spans="4:7" x14ac:dyDescent="0.25">
      <c r="D728" s="115"/>
      <c r="E728" s="116"/>
      <c r="F728" s="116"/>
      <c r="G728" s="117"/>
    </row>
    <row r="729" spans="4:7" x14ac:dyDescent="0.25">
      <c r="D729" s="115"/>
      <c r="E729" s="116"/>
      <c r="F729" s="116"/>
      <c r="G729" s="117"/>
    </row>
    <row r="730" spans="4:7" x14ac:dyDescent="0.25">
      <c r="D730" s="115"/>
      <c r="E730" s="116"/>
      <c r="F730" s="116"/>
      <c r="G730" s="117"/>
    </row>
    <row r="731" spans="4:7" x14ac:dyDescent="0.25">
      <c r="D731" s="115"/>
      <c r="E731" s="116"/>
      <c r="F731" s="116"/>
      <c r="G731" s="117"/>
    </row>
    <row r="732" spans="4:7" x14ac:dyDescent="0.25">
      <c r="D732" s="115"/>
      <c r="E732" s="116"/>
      <c r="F732" s="116"/>
      <c r="G732" s="117"/>
    </row>
    <row r="733" spans="4:7" x14ac:dyDescent="0.25">
      <c r="D733" s="115"/>
      <c r="E733" s="116"/>
      <c r="F733" s="116"/>
      <c r="G733" s="117"/>
    </row>
    <row r="734" spans="4:7" x14ac:dyDescent="0.25">
      <c r="D734" s="115"/>
      <c r="E734" s="116"/>
      <c r="F734" s="116"/>
      <c r="G734" s="117"/>
    </row>
    <row r="735" spans="4:7" x14ac:dyDescent="0.25">
      <c r="D735" s="115"/>
      <c r="E735" s="116"/>
      <c r="F735" s="116"/>
      <c r="G735" s="117"/>
    </row>
    <row r="736" spans="4:7" x14ac:dyDescent="0.25">
      <c r="D736" s="115"/>
      <c r="E736" s="116"/>
      <c r="F736" s="116"/>
      <c r="G736" s="117"/>
    </row>
    <row r="737" spans="4:7" x14ac:dyDescent="0.25">
      <c r="D737" s="115"/>
      <c r="E737" s="116"/>
      <c r="F737" s="116"/>
      <c r="G737" s="117"/>
    </row>
    <row r="738" spans="4:7" x14ac:dyDescent="0.25">
      <c r="D738" s="115"/>
      <c r="E738" s="116"/>
      <c r="F738" s="116"/>
      <c r="G738" s="117"/>
    </row>
    <row r="739" spans="4:7" x14ac:dyDescent="0.25">
      <c r="D739" s="115"/>
      <c r="E739" s="116"/>
      <c r="F739" s="116"/>
      <c r="G739" s="117"/>
    </row>
    <row r="740" spans="4:7" x14ac:dyDescent="0.25">
      <c r="D740" s="115"/>
      <c r="E740" s="116"/>
      <c r="F740" s="116"/>
      <c r="G740" s="117"/>
    </row>
    <row r="741" spans="4:7" x14ac:dyDescent="0.25">
      <c r="D741" s="115"/>
      <c r="E741" s="116"/>
      <c r="F741" s="116"/>
      <c r="G741" s="117"/>
    </row>
    <row r="742" spans="4:7" x14ac:dyDescent="0.25">
      <c r="D742" s="115"/>
      <c r="E742" s="116"/>
      <c r="F742" s="116"/>
      <c r="G742" s="117"/>
    </row>
    <row r="743" spans="4:7" x14ac:dyDescent="0.25">
      <c r="D743" s="115"/>
      <c r="E743" s="116"/>
      <c r="F743" s="116"/>
      <c r="G743" s="117"/>
    </row>
    <row r="744" spans="4:7" x14ac:dyDescent="0.25">
      <c r="D744" s="115"/>
      <c r="E744" s="116"/>
      <c r="F744" s="116"/>
      <c r="G744" s="117"/>
    </row>
    <row r="745" spans="4:7" x14ac:dyDescent="0.25">
      <c r="D745" s="115"/>
      <c r="E745" s="116"/>
      <c r="F745" s="116"/>
      <c r="G745" s="117"/>
    </row>
    <row r="746" spans="4:7" x14ac:dyDescent="0.25">
      <c r="D746" s="115"/>
      <c r="E746" s="116"/>
      <c r="F746" s="116"/>
      <c r="G746" s="117"/>
    </row>
    <row r="747" spans="4:7" x14ac:dyDescent="0.25">
      <c r="D747" s="115"/>
      <c r="E747" s="116"/>
      <c r="F747" s="116"/>
      <c r="G747" s="117"/>
    </row>
    <row r="748" spans="4:7" x14ac:dyDescent="0.25">
      <c r="D748" s="115"/>
      <c r="E748" s="116"/>
      <c r="F748" s="116"/>
      <c r="G748" s="117"/>
    </row>
    <row r="749" spans="4:7" x14ac:dyDescent="0.25">
      <c r="D749" s="115"/>
      <c r="E749" s="116"/>
      <c r="F749" s="116"/>
      <c r="G749" s="117"/>
    </row>
    <row r="750" spans="4:7" x14ac:dyDescent="0.25">
      <c r="D750" s="115"/>
      <c r="E750" s="116"/>
      <c r="F750" s="116"/>
      <c r="G750" s="117"/>
    </row>
    <row r="751" spans="4:7" x14ac:dyDescent="0.25">
      <c r="D751" s="115"/>
      <c r="E751" s="116"/>
      <c r="F751" s="116"/>
      <c r="G751" s="117"/>
    </row>
    <row r="752" spans="4:7" x14ac:dyDescent="0.25">
      <c r="D752" s="115"/>
      <c r="E752" s="116"/>
      <c r="F752" s="116"/>
      <c r="G752" s="117"/>
    </row>
    <row r="753" spans="4:7" x14ac:dyDescent="0.25">
      <c r="D753" s="115"/>
      <c r="E753" s="116"/>
      <c r="F753" s="116"/>
      <c r="G753" s="117"/>
    </row>
    <row r="754" spans="4:7" x14ac:dyDescent="0.25">
      <c r="D754" s="115"/>
      <c r="E754" s="116"/>
      <c r="F754" s="116"/>
      <c r="G754" s="117"/>
    </row>
    <row r="755" spans="4:7" x14ac:dyDescent="0.25">
      <c r="D755" s="115"/>
      <c r="E755" s="116"/>
      <c r="F755" s="116"/>
      <c r="G755" s="117"/>
    </row>
    <row r="756" spans="4:7" x14ac:dyDescent="0.25">
      <c r="D756" s="115"/>
      <c r="E756" s="116"/>
      <c r="F756" s="116"/>
      <c r="G756" s="117"/>
    </row>
    <row r="757" spans="4:7" x14ac:dyDescent="0.25">
      <c r="D757" s="115"/>
      <c r="E757" s="116"/>
      <c r="F757" s="116"/>
      <c r="G757" s="117"/>
    </row>
    <row r="758" spans="4:7" x14ac:dyDescent="0.25">
      <c r="D758" s="115"/>
      <c r="E758" s="116"/>
      <c r="F758" s="116"/>
      <c r="G758" s="117"/>
    </row>
    <row r="759" spans="4:7" x14ac:dyDescent="0.25">
      <c r="D759" s="115"/>
      <c r="E759" s="116"/>
      <c r="F759" s="116"/>
      <c r="G759" s="117"/>
    </row>
    <row r="760" spans="4:7" x14ac:dyDescent="0.25">
      <c r="D760" s="115"/>
      <c r="E760" s="116"/>
      <c r="F760" s="116"/>
      <c r="G760" s="117"/>
    </row>
    <row r="761" spans="4:7" x14ac:dyDescent="0.25">
      <c r="D761" s="115"/>
      <c r="E761" s="116"/>
      <c r="F761" s="116"/>
      <c r="G761" s="117"/>
    </row>
    <row r="762" spans="4:7" x14ac:dyDescent="0.25">
      <c r="D762" s="115"/>
      <c r="E762" s="116"/>
      <c r="F762" s="116"/>
      <c r="G762" s="117"/>
    </row>
    <row r="763" spans="4:7" x14ac:dyDescent="0.25">
      <c r="D763" s="115"/>
      <c r="E763" s="116"/>
      <c r="F763" s="116"/>
      <c r="G763" s="117"/>
    </row>
    <row r="764" spans="4:7" x14ac:dyDescent="0.25">
      <c r="D764" s="115"/>
      <c r="E764" s="116"/>
      <c r="F764" s="116"/>
      <c r="G764" s="117"/>
    </row>
    <row r="765" spans="4:7" x14ac:dyDescent="0.25">
      <c r="D765" s="115"/>
      <c r="E765" s="116"/>
      <c r="F765" s="116"/>
      <c r="G765" s="117"/>
    </row>
    <row r="766" spans="4:7" x14ac:dyDescent="0.25">
      <c r="D766" s="115"/>
      <c r="E766" s="116"/>
      <c r="F766" s="116"/>
      <c r="G766" s="117"/>
    </row>
    <row r="767" spans="4:7" x14ac:dyDescent="0.25">
      <c r="D767" s="115"/>
      <c r="E767" s="116"/>
      <c r="F767" s="116"/>
      <c r="G767" s="117"/>
    </row>
    <row r="768" spans="4:7" x14ac:dyDescent="0.25">
      <c r="D768" s="115"/>
      <c r="E768" s="116"/>
      <c r="F768" s="116"/>
      <c r="G768" s="117"/>
    </row>
    <row r="769" spans="4:7" x14ac:dyDescent="0.25">
      <c r="D769" s="115"/>
      <c r="E769" s="116"/>
      <c r="F769" s="116"/>
      <c r="G769" s="117"/>
    </row>
    <row r="770" spans="4:7" x14ac:dyDescent="0.25">
      <c r="D770" s="115"/>
      <c r="E770" s="116"/>
      <c r="F770" s="116"/>
      <c r="G770" s="117"/>
    </row>
    <row r="771" spans="4:7" x14ac:dyDescent="0.25">
      <c r="D771" s="115"/>
      <c r="E771" s="116"/>
      <c r="F771" s="116"/>
      <c r="G771" s="117"/>
    </row>
    <row r="772" spans="4:7" x14ac:dyDescent="0.25">
      <c r="D772" s="115"/>
      <c r="E772" s="116"/>
      <c r="F772" s="116"/>
      <c r="G772" s="117"/>
    </row>
    <row r="773" spans="4:7" x14ac:dyDescent="0.25">
      <c r="D773" s="115"/>
      <c r="E773" s="116"/>
      <c r="F773" s="116"/>
      <c r="G773" s="117"/>
    </row>
    <row r="774" spans="4:7" x14ac:dyDescent="0.25">
      <c r="D774" s="115"/>
      <c r="E774" s="116"/>
      <c r="F774" s="116"/>
      <c r="G774" s="117"/>
    </row>
    <row r="775" spans="4:7" x14ac:dyDescent="0.25">
      <c r="D775" s="115"/>
      <c r="E775" s="116"/>
      <c r="F775" s="116"/>
      <c r="G775" s="117"/>
    </row>
    <row r="776" spans="4:7" x14ac:dyDescent="0.25">
      <c r="D776" s="115"/>
      <c r="E776" s="116"/>
      <c r="F776" s="116"/>
      <c r="G776" s="117"/>
    </row>
    <row r="777" spans="4:7" x14ac:dyDescent="0.25">
      <c r="D777" s="115"/>
      <c r="E777" s="116"/>
      <c r="F777" s="116"/>
      <c r="G777" s="117"/>
    </row>
    <row r="778" spans="4:7" x14ac:dyDescent="0.25">
      <c r="D778" s="115"/>
      <c r="E778" s="116"/>
      <c r="F778" s="116"/>
      <c r="G778" s="117"/>
    </row>
    <row r="779" spans="4:7" x14ac:dyDescent="0.25">
      <c r="D779" s="115"/>
      <c r="E779" s="116"/>
      <c r="F779" s="116"/>
      <c r="G779" s="117"/>
    </row>
    <row r="780" spans="4:7" x14ac:dyDescent="0.25">
      <c r="D780" s="115"/>
      <c r="E780" s="116"/>
      <c r="F780" s="116"/>
      <c r="G780" s="117"/>
    </row>
    <row r="781" spans="4:7" x14ac:dyDescent="0.25">
      <c r="D781" s="115"/>
      <c r="E781" s="116"/>
      <c r="F781" s="116"/>
      <c r="G781" s="117"/>
    </row>
    <row r="782" spans="4:7" x14ac:dyDescent="0.25">
      <c r="D782" s="115"/>
      <c r="E782" s="116"/>
      <c r="F782" s="116"/>
      <c r="G782" s="117"/>
    </row>
  </sheetData>
  <sheetProtection algorithmName="SHA-512" hashValue="C2skahLOJomqb81LeOmrfrrtaLaEM3Kn64CUXVwXT3Y9Sk9M8609k59N9dyqSSQckvyRhZts8CpEzS7o+qGVQQ==" saltValue="2cu6x88yBQHOJO2VZfnZfw==" spinCount="100000" sheet="1" objects="1" scenarios="1" selectLockedCells="1" selectUnlockedCells="1"/>
  <mergeCells count="1">
    <mergeCell ref="A655:D655"/>
  </mergeCells>
  <pageMargins left="0.98425196850393704" right="0.98425196850393704" top="0.98425196850393704" bottom="0.71" header="0.31496062992125984" footer="0.31496062992125984"/>
  <pageSetup scale="6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vt:lpstr>
      <vt:lpstr>B</vt:lpstr>
      <vt:lpstr>C</vt:lpstr>
      <vt:lpstr>D</vt:lpstr>
      <vt:lpstr>E1</vt:lpstr>
      <vt:lpstr>E2</vt:lpstr>
      <vt:lpstr>F</vt:lpstr>
      <vt:lpstr>A!Print_Area</vt:lpstr>
      <vt:lpstr>'E2'!Print_Area</vt:lpstr>
      <vt:lpstr>F!Print_Area</vt:lpstr>
      <vt:lpstr>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Appendices A - F</dc:title>
  <dc:creator>COA - Bulacan Agricultural State College, Region 3</dc:creator>
  <cp:lastModifiedBy>Kevin C. Fesalbon</cp:lastModifiedBy>
  <cp:lastPrinted>2023-05-29T02:34:12Z</cp:lastPrinted>
  <dcterms:created xsi:type="dcterms:W3CDTF">2023-03-16T13:55:37Z</dcterms:created>
  <dcterms:modified xsi:type="dcterms:W3CDTF">2023-05-29T02:43:28Z</dcterms:modified>
</cp:coreProperties>
</file>